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mc:AlternateContent xmlns:mc="http://schemas.openxmlformats.org/markup-compatibility/2006">
    <mc:Choice Requires="x15">
      <x15ac:absPath xmlns:x15ac="http://schemas.microsoft.com/office/spreadsheetml/2010/11/ac" url="C:\Users\wayne\Desktop\"/>
    </mc:Choice>
  </mc:AlternateContent>
  <bookViews>
    <workbookView xWindow="0" yWindow="0" windowWidth="15435" windowHeight="11910" firstSheet="1" activeTab="2"/>
  </bookViews>
  <sheets>
    <sheet name="My Level3 Wrksht Overview" sheetId="10" r:id="rId1"/>
    <sheet name="Inputs" sheetId="2" r:id="rId2"/>
    <sheet name="Qtr Contributions, Withdrawals" sheetId="1" r:id="rId3"/>
    <sheet name="Qtrly Scenario Values" sheetId="5" r:id="rId4"/>
    <sheet name="My Level3 Chart - Qtrly" sheetId="6" r:id="rId5"/>
    <sheet name="My Level3 Chart - Ann'l" sheetId="9" r:id="rId6"/>
    <sheet name="Annual Scenario Values" sheetId="7" r:id="rId7"/>
  </sheets>
  <calcPr calcId="171026"/>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 l="1"/>
  <c r="CD8" i="1" l="1"/>
  <c r="CE8" i="1"/>
  <c r="CF8" i="1"/>
  <c r="CG8" i="1"/>
  <c r="CH8" i="1"/>
  <c r="CI8" i="1"/>
  <c r="CJ8" i="1"/>
  <c r="CK8" i="1"/>
  <c r="CL8" i="1"/>
  <c r="CM8" i="1"/>
  <c r="CN8" i="1"/>
  <c r="CO8" i="1"/>
  <c r="CP8" i="1"/>
  <c r="CQ8" i="1"/>
  <c r="CR8" i="1"/>
  <c r="CS8" i="1"/>
  <c r="CT8" i="1"/>
  <c r="CU8" i="1"/>
  <c r="D7" i="5"/>
  <c r="E7" i="5" s="1"/>
  <c r="F7" i="5" s="1"/>
  <c r="G7" i="5" s="1"/>
  <c r="H7" i="5" s="1"/>
  <c r="I7" i="5" s="1"/>
  <c r="J7" i="5" s="1"/>
  <c r="K7" i="5" s="1"/>
  <c r="L7" i="5" s="1"/>
  <c r="M7" i="5" s="1"/>
  <c r="N7" i="5" s="1"/>
  <c r="O7" i="5" s="1"/>
  <c r="P7" i="5" s="1"/>
  <c r="Q7" i="5" s="1"/>
  <c r="R7" i="5" s="1"/>
  <c r="S7" i="5" s="1"/>
  <c r="T7" i="5" s="1"/>
  <c r="U7" i="5" s="1"/>
  <c r="V7" i="5" s="1"/>
  <c r="W7" i="5" s="1"/>
  <c r="X7" i="5" s="1"/>
  <c r="Y7" i="5" s="1"/>
  <c r="Z7" i="5" s="1"/>
  <c r="AA7" i="5" s="1"/>
  <c r="AB7" i="5" s="1"/>
  <c r="AC7" i="5" s="1"/>
  <c r="AD7" i="5" s="1"/>
  <c r="AE7" i="5" s="1"/>
  <c r="AF7" i="5" s="1"/>
  <c r="AG7" i="5" s="1"/>
  <c r="AH7" i="5" s="1"/>
  <c r="AI7" i="5" s="1"/>
  <c r="AJ7" i="5" s="1"/>
  <c r="AK7" i="5" s="1"/>
  <c r="AL7" i="5" s="1"/>
  <c r="AM7" i="5" s="1"/>
  <c r="AN7" i="5" s="1"/>
  <c r="AO7" i="5" s="1"/>
  <c r="AP7" i="5" s="1"/>
  <c r="AQ7" i="5" s="1"/>
  <c r="AR7" i="5" s="1"/>
  <c r="AS7" i="5" s="1"/>
  <c r="AT7" i="5" s="1"/>
  <c r="AU7" i="5" s="1"/>
  <c r="AV7" i="5" s="1"/>
  <c r="AW7" i="5" s="1"/>
  <c r="AX7" i="5" s="1"/>
  <c r="AY7" i="5" s="1"/>
  <c r="AZ7" i="5" s="1"/>
  <c r="BA7" i="5" s="1"/>
  <c r="BB7" i="5" s="1"/>
  <c r="BC7" i="5" s="1"/>
  <c r="BD7" i="5" s="1"/>
  <c r="BE7" i="5" s="1"/>
  <c r="BF7" i="5" s="1"/>
  <c r="BG7" i="5" s="1"/>
  <c r="BH7" i="5" s="1"/>
  <c r="BI7" i="5" s="1"/>
  <c r="BJ7" i="5" s="1"/>
  <c r="BK7" i="5" s="1"/>
  <c r="BL7" i="5" s="1"/>
  <c r="BM7" i="5" s="1"/>
  <c r="BN7" i="5" s="1"/>
  <c r="BO7" i="5" s="1"/>
  <c r="BP7" i="5" s="1"/>
  <c r="BQ7" i="5" s="1"/>
  <c r="BR7" i="5" s="1"/>
  <c r="BS7" i="5" s="1"/>
  <c r="BT7" i="5" s="1"/>
  <c r="BU7" i="5" s="1"/>
  <c r="BV7" i="5" s="1"/>
  <c r="BW7" i="5" s="1"/>
  <c r="BX7" i="5" s="1"/>
  <c r="BY7" i="5" s="1"/>
  <c r="BZ7" i="5" s="1"/>
  <c r="CA7" i="5" s="1"/>
  <c r="CB7" i="5" s="1"/>
  <c r="D8" i="5"/>
  <c r="E8" i="5" s="1"/>
  <c r="F8" i="5" s="1"/>
  <c r="G8" i="5" s="1"/>
  <c r="H8" i="5" s="1"/>
  <c r="I8" i="5" s="1"/>
  <c r="J8" i="5" s="1"/>
  <c r="K8" i="5" s="1"/>
  <c r="L8" i="5" s="1"/>
  <c r="M8" i="5" s="1"/>
  <c r="N8" i="5" s="1"/>
  <c r="O8" i="5" s="1"/>
  <c r="P8" i="5" s="1"/>
  <c r="Q8" i="5" s="1"/>
  <c r="R8" i="5" s="1"/>
  <c r="S8" i="5" s="1"/>
  <c r="T8" i="5" s="1"/>
  <c r="U8" i="5" s="1"/>
  <c r="V8" i="5" s="1"/>
  <c r="W8" i="5" s="1"/>
  <c r="X8" i="5" s="1"/>
  <c r="Y8" i="5" s="1"/>
  <c r="Z8" i="5" s="1"/>
  <c r="AA8" i="5" s="1"/>
  <c r="AB8" i="5" s="1"/>
  <c r="AC8" i="5" s="1"/>
  <c r="AD8" i="5" s="1"/>
  <c r="AE8" i="5" s="1"/>
  <c r="AF8" i="5" s="1"/>
  <c r="AG8" i="5" s="1"/>
  <c r="AH8" i="5" s="1"/>
  <c r="AI8" i="5" s="1"/>
  <c r="AJ8" i="5" s="1"/>
  <c r="AK8" i="5" s="1"/>
  <c r="AL8" i="5" s="1"/>
  <c r="AM8" i="5" s="1"/>
  <c r="AN8" i="5" s="1"/>
  <c r="AO8" i="5" s="1"/>
  <c r="AP8" i="5" s="1"/>
  <c r="AQ8" i="5" s="1"/>
  <c r="AR8" i="5" s="1"/>
  <c r="AS8" i="5" s="1"/>
  <c r="AT8" i="5" s="1"/>
  <c r="AU8" i="5" s="1"/>
  <c r="AV8" i="5" s="1"/>
  <c r="AW8" i="5" s="1"/>
  <c r="AX8" i="5" s="1"/>
  <c r="AY8" i="5" s="1"/>
  <c r="AZ8" i="5" s="1"/>
  <c r="BA8" i="5" s="1"/>
  <c r="BB8" i="5" s="1"/>
  <c r="BC8" i="5" s="1"/>
  <c r="BD8" i="5" s="1"/>
  <c r="BE8" i="5" s="1"/>
  <c r="BF8" i="5" s="1"/>
  <c r="BG8" i="5" s="1"/>
  <c r="BH8" i="5" s="1"/>
  <c r="BI8" i="5" s="1"/>
  <c r="BJ8" i="5" s="1"/>
  <c r="BK8" i="5" s="1"/>
  <c r="BL8" i="5" s="1"/>
  <c r="BM8" i="5" s="1"/>
  <c r="BN8" i="5" s="1"/>
  <c r="BO8" i="5" s="1"/>
  <c r="BP8" i="5" s="1"/>
  <c r="BQ8" i="5" s="1"/>
  <c r="BR8" i="5" s="1"/>
  <c r="BS8" i="5" s="1"/>
  <c r="BT8" i="5" s="1"/>
  <c r="BU8" i="5" s="1"/>
  <c r="BV8" i="5" s="1"/>
  <c r="BW8" i="5" s="1"/>
  <c r="BX8" i="5" s="1"/>
  <c r="BY8" i="5" s="1"/>
  <c r="BZ8" i="5" s="1"/>
  <c r="CA8" i="5" s="1"/>
  <c r="CB8" i="5" s="1"/>
  <c r="D9" i="5"/>
  <c r="E9" i="5" s="1"/>
  <c r="F9" i="5" s="1"/>
  <c r="G9" i="5" s="1"/>
  <c r="H9" i="5" s="1"/>
  <c r="I9" i="5" s="1"/>
  <c r="J9" i="5" s="1"/>
  <c r="K9" i="5" s="1"/>
  <c r="L9" i="5" s="1"/>
  <c r="M9" i="5" s="1"/>
  <c r="N9" i="5" s="1"/>
  <c r="O9" i="5" s="1"/>
  <c r="P9" i="5" s="1"/>
  <c r="Q9" i="5" s="1"/>
  <c r="R9" i="5" s="1"/>
  <c r="S9" i="5" s="1"/>
  <c r="T9" i="5" s="1"/>
  <c r="U9" i="5" s="1"/>
  <c r="V9" i="5" s="1"/>
  <c r="W9" i="5" s="1"/>
  <c r="X9" i="5" s="1"/>
  <c r="Y9" i="5" s="1"/>
  <c r="Z9" i="5" s="1"/>
  <c r="AA9" i="5" s="1"/>
  <c r="AB9" i="5" s="1"/>
  <c r="AC9" i="5" s="1"/>
  <c r="AD9" i="5" s="1"/>
  <c r="AE9" i="5" s="1"/>
  <c r="AF9" i="5" s="1"/>
  <c r="AG9" i="5" s="1"/>
  <c r="AH9" i="5" s="1"/>
  <c r="AI9" i="5" s="1"/>
  <c r="AJ9" i="5" s="1"/>
  <c r="AK9" i="5" s="1"/>
  <c r="AL9" i="5" s="1"/>
  <c r="AM9" i="5" s="1"/>
  <c r="AN9" i="5" s="1"/>
  <c r="AO9" i="5" s="1"/>
  <c r="AP9" i="5" s="1"/>
  <c r="AQ9" i="5" s="1"/>
  <c r="AR9" i="5" s="1"/>
  <c r="AS9" i="5" s="1"/>
  <c r="AT9" i="5" s="1"/>
  <c r="AU9" i="5" s="1"/>
  <c r="AV9" i="5" s="1"/>
  <c r="AW9" i="5" s="1"/>
  <c r="AX9" i="5" s="1"/>
  <c r="AY9" i="5" s="1"/>
  <c r="AZ9" i="5" s="1"/>
  <c r="BA9" i="5" s="1"/>
  <c r="BB9" i="5" s="1"/>
  <c r="BC9" i="5" s="1"/>
  <c r="BD9" i="5" s="1"/>
  <c r="BE9" i="5" s="1"/>
  <c r="BF9" i="5" s="1"/>
  <c r="BG9" i="5" s="1"/>
  <c r="BH9" i="5" s="1"/>
  <c r="BI9" i="5" s="1"/>
  <c r="BJ9" i="5" s="1"/>
  <c r="BK9" i="5" s="1"/>
  <c r="BL9" i="5" s="1"/>
  <c r="BM9" i="5" s="1"/>
  <c r="BN9" i="5" s="1"/>
  <c r="BO9" i="5" s="1"/>
  <c r="BP9" i="5" s="1"/>
  <c r="BQ9" i="5" s="1"/>
  <c r="BR9" i="5" s="1"/>
  <c r="BS9" i="5" s="1"/>
  <c r="BT9" i="5" s="1"/>
  <c r="BU9" i="5" s="1"/>
  <c r="BV9" i="5" s="1"/>
  <c r="BW9" i="5" s="1"/>
  <c r="BX9" i="5" s="1"/>
  <c r="BY9" i="5" s="1"/>
  <c r="BZ9" i="5" s="1"/>
  <c r="CA9" i="5" s="1"/>
  <c r="CB9" i="5" s="1"/>
  <c r="D10" i="5"/>
  <c r="E10" i="5" s="1"/>
  <c r="F10" i="5" s="1"/>
  <c r="G10" i="5" s="1"/>
  <c r="H10" i="5" s="1"/>
  <c r="I10" i="5" s="1"/>
  <c r="J10" i="5" s="1"/>
  <c r="K10" i="5" s="1"/>
  <c r="L10" i="5" s="1"/>
  <c r="M10" i="5" s="1"/>
  <c r="N10" i="5" s="1"/>
  <c r="O10" i="5" s="1"/>
  <c r="P10" i="5" s="1"/>
  <c r="Q10" i="5" s="1"/>
  <c r="R10" i="5" s="1"/>
  <c r="S10" i="5" s="1"/>
  <c r="T10" i="5" s="1"/>
  <c r="U10" i="5" s="1"/>
  <c r="V10" i="5" s="1"/>
  <c r="W10" i="5" s="1"/>
  <c r="X10" i="5" s="1"/>
  <c r="Y10" i="5" s="1"/>
  <c r="Z10" i="5" s="1"/>
  <c r="AA10" i="5" s="1"/>
  <c r="AB10" i="5" s="1"/>
  <c r="AC10" i="5" s="1"/>
  <c r="AD10" i="5" s="1"/>
  <c r="AE10" i="5" s="1"/>
  <c r="AF10" i="5" s="1"/>
  <c r="AG10" i="5" s="1"/>
  <c r="AH10" i="5" s="1"/>
  <c r="AI10" i="5" s="1"/>
  <c r="AJ10" i="5" s="1"/>
  <c r="AK10" i="5" s="1"/>
  <c r="AL10" i="5" s="1"/>
  <c r="AM10" i="5" s="1"/>
  <c r="AN10" i="5" s="1"/>
  <c r="AO10" i="5" s="1"/>
  <c r="AP10" i="5" s="1"/>
  <c r="AQ10" i="5" s="1"/>
  <c r="AR10" i="5" s="1"/>
  <c r="AS10" i="5" s="1"/>
  <c r="AT10" i="5" s="1"/>
  <c r="AU10" i="5" s="1"/>
  <c r="AV10" i="5" s="1"/>
  <c r="AW10" i="5" s="1"/>
  <c r="AX10" i="5" s="1"/>
  <c r="AY10" i="5" s="1"/>
  <c r="AZ10" i="5" s="1"/>
  <c r="BA10" i="5" s="1"/>
  <c r="BB10" i="5" s="1"/>
  <c r="BC10" i="5" s="1"/>
  <c r="BD10" i="5" s="1"/>
  <c r="BE10" i="5" s="1"/>
  <c r="BF10" i="5" s="1"/>
  <c r="BG10" i="5" s="1"/>
  <c r="BH10" i="5" s="1"/>
  <c r="BI10" i="5" s="1"/>
  <c r="BJ10" i="5" s="1"/>
  <c r="BK10" i="5" s="1"/>
  <c r="BL10" i="5" s="1"/>
  <c r="BM10" i="5" s="1"/>
  <c r="BN10" i="5" s="1"/>
  <c r="BO10" i="5" s="1"/>
  <c r="BP10" i="5" s="1"/>
  <c r="BQ10" i="5" s="1"/>
  <c r="BR10" i="5" s="1"/>
  <c r="BS10" i="5" s="1"/>
  <c r="BT10" i="5" s="1"/>
  <c r="BU10" i="5" s="1"/>
  <c r="BV10" i="5" s="1"/>
  <c r="BW10" i="5" s="1"/>
  <c r="BX10" i="5" s="1"/>
  <c r="BY10" i="5" s="1"/>
  <c r="BZ10" i="5" s="1"/>
  <c r="CA10" i="5" s="1"/>
  <c r="CB10" i="5" s="1"/>
  <c r="D11" i="5"/>
  <c r="E11" i="5" s="1"/>
  <c r="F11" i="5" s="1"/>
  <c r="G11" i="5" s="1"/>
  <c r="H11" i="5" s="1"/>
  <c r="I11" i="5" s="1"/>
  <c r="J11" i="5" s="1"/>
  <c r="K11" i="5" s="1"/>
  <c r="L11" i="5" s="1"/>
  <c r="M11" i="5" s="1"/>
  <c r="N11" i="5" s="1"/>
  <c r="O11" i="5" s="1"/>
  <c r="P11" i="5" s="1"/>
  <c r="Q11" i="5" s="1"/>
  <c r="R11" i="5" s="1"/>
  <c r="S11" i="5" s="1"/>
  <c r="T11" i="5" s="1"/>
  <c r="U11" i="5" s="1"/>
  <c r="V11" i="5" s="1"/>
  <c r="W11" i="5" s="1"/>
  <c r="X11" i="5" s="1"/>
  <c r="Y11" i="5" s="1"/>
  <c r="Z11" i="5" s="1"/>
  <c r="AA11" i="5" s="1"/>
  <c r="AB11" i="5" s="1"/>
  <c r="AC11" i="5" s="1"/>
  <c r="AD11" i="5" s="1"/>
  <c r="AE11" i="5" s="1"/>
  <c r="AF11" i="5" s="1"/>
  <c r="AG11" i="5" s="1"/>
  <c r="AH11" i="5" s="1"/>
  <c r="AI11" i="5" s="1"/>
  <c r="AJ11" i="5" s="1"/>
  <c r="AK11" i="5" s="1"/>
  <c r="AL11" i="5" s="1"/>
  <c r="AM11" i="5" s="1"/>
  <c r="AN11" i="5" s="1"/>
  <c r="AO11" i="5" s="1"/>
  <c r="AP11" i="5" s="1"/>
  <c r="AQ11" i="5" s="1"/>
  <c r="AR11" i="5" s="1"/>
  <c r="AS11" i="5" s="1"/>
  <c r="AT11" i="5" s="1"/>
  <c r="AU11" i="5" s="1"/>
  <c r="AV11" i="5" s="1"/>
  <c r="AW11" i="5" s="1"/>
  <c r="AX11" i="5" s="1"/>
  <c r="AY11" i="5" s="1"/>
  <c r="AZ11" i="5" s="1"/>
  <c r="BA11" i="5" s="1"/>
  <c r="BB11" i="5" s="1"/>
  <c r="BC11" i="5" s="1"/>
  <c r="BD11" i="5" s="1"/>
  <c r="BE11" i="5" s="1"/>
  <c r="BF11" i="5" s="1"/>
  <c r="BG11" i="5" s="1"/>
  <c r="BH11" i="5" s="1"/>
  <c r="BI11" i="5" s="1"/>
  <c r="BJ11" i="5" s="1"/>
  <c r="BK11" i="5" s="1"/>
  <c r="BL11" i="5" s="1"/>
  <c r="BM11" i="5" s="1"/>
  <c r="BN11" i="5" s="1"/>
  <c r="BO11" i="5" s="1"/>
  <c r="BP11" i="5" s="1"/>
  <c r="BQ11" i="5" s="1"/>
  <c r="BR11" i="5" s="1"/>
  <c r="BS11" i="5" s="1"/>
  <c r="BT11" i="5" s="1"/>
  <c r="BU11" i="5" s="1"/>
  <c r="BV11" i="5" s="1"/>
  <c r="BW11" i="5" s="1"/>
  <c r="BX11" i="5" s="1"/>
  <c r="BY11" i="5" s="1"/>
  <c r="BZ11" i="5" s="1"/>
  <c r="CA11" i="5" s="1"/>
  <c r="CB11" i="5" s="1"/>
  <c r="C11" i="5"/>
  <c r="C10" i="5"/>
  <c r="C9" i="5"/>
  <c r="C8" i="5"/>
  <c r="C7" i="5"/>
  <c r="D13" i="7" l="1"/>
  <c r="C13" i="7"/>
  <c r="B10" i="7"/>
  <c r="B8" i="7"/>
  <c r="B7" i="7"/>
  <c r="B10" i="5" l="1"/>
  <c r="B8" i="5"/>
  <c r="B7" i="5"/>
  <c r="B5" i="1" l="1"/>
  <c r="C5" i="1"/>
  <c r="D5" i="1" s="1"/>
  <c r="E5" i="1" s="1"/>
  <c r="F5" i="1" s="1"/>
  <c r="G5" i="1" s="1"/>
  <c r="H5" i="1" s="1"/>
  <c r="I5" i="1" s="1"/>
  <c r="J5" i="1" s="1"/>
  <c r="K5" i="1" s="1"/>
  <c r="L5" i="1" s="1"/>
  <c r="M5" i="1" s="1"/>
  <c r="N5" i="1" s="1"/>
  <c r="O5" i="1" s="1"/>
  <c r="P5" i="1" s="1"/>
  <c r="Q5" i="1" s="1"/>
  <c r="R5" i="1" s="1"/>
  <c r="S5" i="1" s="1"/>
  <c r="T5" i="1" s="1"/>
  <c r="U5" i="1" s="1"/>
  <c r="V5" i="1" s="1"/>
  <c r="W5" i="1" s="1"/>
  <c r="X5" i="1" s="1"/>
  <c r="Y5" i="1" s="1"/>
  <c r="Z5" i="1" s="1"/>
  <c r="AA5" i="1" s="1"/>
  <c r="AB5" i="1" s="1"/>
  <c r="AC5" i="1" s="1"/>
  <c r="AD5" i="1" s="1"/>
  <c r="AE5" i="1" s="1"/>
  <c r="AF5" i="1" s="1"/>
  <c r="AG5" i="1" s="1"/>
  <c r="AH5" i="1" s="1"/>
  <c r="AI5" i="1" s="1"/>
  <c r="AJ5" i="1" s="1"/>
  <c r="AK5" i="1" s="1"/>
  <c r="AL5" i="1" s="1"/>
  <c r="AM5" i="1" s="1"/>
  <c r="AN5" i="1" s="1"/>
  <c r="AO5" i="1" s="1"/>
  <c r="AP5" i="1" s="1"/>
  <c r="AQ5" i="1" s="1"/>
  <c r="AR5" i="1" s="1"/>
  <c r="AS5" i="1" s="1"/>
  <c r="AT5" i="1" s="1"/>
  <c r="AU5" i="1" s="1"/>
  <c r="AV5" i="1" s="1"/>
  <c r="AW5" i="1" s="1"/>
  <c r="AX5" i="1" s="1"/>
  <c r="AY5" i="1" s="1"/>
  <c r="AZ5" i="1" s="1"/>
  <c r="BA5" i="1" s="1"/>
  <c r="BB5" i="1" s="1"/>
  <c r="BC5" i="1" s="1"/>
  <c r="BD5" i="1" s="1"/>
  <c r="BE5" i="1" s="1"/>
  <c r="BF5" i="1" s="1"/>
  <c r="BG5" i="1" s="1"/>
  <c r="BH5" i="1" s="1"/>
  <c r="BI5" i="1" s="1"/>
  <c r="BJ5" i="1" s="1"/>
  <c r="BK5" i="1" s="1"/>
  <c r="BL5" i="1" s="1"/>
  <c r="BM5" i="1" s="1"/>
  <c r="BN5" i="1" s="1"/>
  <c r="BO5" i="1" s="1"/>
  <c r="BP5" i="1" s="1"/>
  <c r="BQ5" i="1" s="1"/>
  <c r="BR5" i="1" s="1"/>
  <c r="BS5" i="1" s="1"/>
  <c r="BT5" i="1" s="1"/>
  <c r="BU5" i="1" s="1"/>
  <c r="BV5" i="1" s="1"/>
  <c r="BW5" i="1" s="1"/>
  <c r="BX5" i="1" s="1"/>
  <c r="BY5" i="1" s="1"/>
  <c r="BZ5" i="1" s="1"/>
  <c r="CA5" i="1" s="1"/>
  <c r="CB5" i="1" s="1"/>
  <c r="CC5" i="1" s="1"/>
  <c r="CD5" i="1" s="1"/>
  <c r="CE5" i="1" s="1"/>
  <c r="CF5" i="1" s="1"/>
  <c r="CG5" i="1" s="1"/>
  <c r="CH5" i="1" s="1"/>
  <c r="CI5" i="1" s="1"/>
  <c r="CJ5" i="1" s="1"/>
  <c r="CK5" i="1" s="1"/>
  <c r="CL5" i="1" s="1"/>
  <c r="CM5" i="1" s="1"/>
  <c r="CN5" i="1" s="1"/>
  <c r="CO5" i="1" s="1"/>
  <c r="CP5" i="1" s="1"/>
  <c r="CQ5" i="1" s="1"/>
  <c r="CR5" i="1" s="1"/>
  <c r="CS5" i="1" s="1"/>
  <c r="CT5" i="1" s="1"/>
  <c r="CU5" i="1" s="1"/>
  <c r="B13" i="7"/>
  <c r="B11" i="7"/>
  <c r="B9" i="7"/>
  <c r="B4" i="7"/>
  <c r="C4" i="7" s="1"/>
  <c r="D4" i="7" s="1"/>
  <c r="E4" i="7" s="1"/>
  <c r="F4" i="7" s="1"/>
  <c r="G4" i="7" s="1"/>
  <c r="H4" i="7" s="1"/>
  <c r="I4" i="7" s="1"/>
  <c r="J4" i="7" s="1"/>
  <c r="K4" i="7" s="1"/>
  <c r="L4" i="7" s="1"/>
  <c r="M4" i="7" s="1"/>
  <c r="N4" i="7" s="1"/>
  <c r="O4" i="7" s="1"/>
  <c r="P4" i="7" s="1"/>
  <c r="Q4" i="7" s="1"/>
  <c r="R4" i="7" s="1"/>
  <c r="S4" i="7" s="1"/>
  <c r="T4" i="7" s="1"/>
  <c r="U4" i="7" s="1"/>
  <c r="V4" i="7" s="1"/>
  <c r="W4" i="7" s="1"/>
  <c r="X4" i="7" s="1"/>
  <c r="Y4" i="7" s="1"/>
  <c r="Z4" i="7" s="1"/>
  <c r="D14" i="5"/>
  <c r="E14" i="5"/>
  <c r="C14" i="5"/>
  <c r="B4" i="5"/>
  <c r="C4" i="5" s="1"/>
  <c r="D4" i="5" s="1"/>
  <c r="E4" i="5" s="1"/>
  <c r="F4" i="5" s="1"/>
  <c r="G4" i="5" s="1"/>
  <c r="H4" i="5" s="1"/>
  <c r="I4" i="5" s="1"/>
  <c r="J4" i="5" s="1"/>
  <c r="K4" i="5" s="1"/>
  <c r="L4" i="5" s="1"/>
  <c r="M4" i="5" s="1"/>
  <c r="N4" i="5" s="1"/>
  <c r="O4" i="5" s="1"/>
  <c r="P4" i="5" s="1"/>
  <c r="Q4" i="5" s="1"/>
  <c r="R4" i="5" s="1"/>
  <c r="S4" i="5" s="1"/>
  <c r="T4" i="5" s="1"/>
  <c r="U4" i="5" s="1"/>
  <c r="V4" i="5" s="1"/>
  <c r="W4" i="5" s="1"/>
  <c r="X4" i="5" s="1"/>
  <c r="Y4" i="5" s="1"/>
  <c r="Z4" i="5" s="1"/>
  <c r="AA4" i="5" s="1"/>
  <c r="AB4" i="5" s="1"/>
  <c r="AC4" i="5" s="1"/>
  <c r="AD4" i="5" s="1"/>
  <c r="AE4" i="5" s="1"/>
  <c r="AF4" i="5" s="1"/>
  <c r="AG4" i="5" s="1"/>
  <c r="AH4" i="5" s="1"/>
  <c r="AI4" i="5" s="1"/>
  <c r="AJ4" i="5" s="1"/>
  <c r="AK4" i="5" s="1"/>
  <c r="AL4" i="5" s="1"/>
  <c r="AM4" i="5" s="1"/>
  <c r="AN4" i="5" s="1"/>
  <c r="AO4" i="5" s="1"/>
  <c r="AP4" i="5" s="1"/>
  <c r="AQ4" i="5" s="1"/>
  <c r="AR4" i="5" s="1"/>
  <c r="AS4" i="5" s="1"/>
  <c r="AT4" i="5" s="1"/>
  <c r="AU4" i="5" s="1"/>
  <c r="AV4" i="5" s="1"/>
  <c r="AW4" i="5" s="1"/>
  <c r="AX4" i="5" s="1"/>
  <c r="AY4" i="5" s="1"/>
  <c r="AZ4" i="5" s="1"/>
  <c r="BA4" i="5" s="1"/>
  <c r="BB4" i="5" s="1"/>
  <c r="BC4" i="5" s="1"/>
  <c r="BD4" i="5" s="1"/>
  <c r="BE4" i="5" s="1"/>
  <c r="BF4" i="5" s="1"/>
  <c r="BG4" i="5" s="1"/>
  <c r="BH4" i="5" s="1"/>
  <c r="BI4" i="5" s="1"/>
  <c r="BJ4" i="5" s="1"/>
  <c r="BK4" i="5" s="1"/>
  <c r="BL4" i="5" s="1"/>
  <c r="BM4" i="5" s="1"/>
  <c r="BN4" i="5" s="1"/>
  <c r="BO4" i="5" s="1"/>
  <c r="BP4" i="5" s="1"/>
  <c r="BQ4" i="5" s="1"/>
  <c r="BR4" i="5" s="1"/>
  <c r="BS4" i="5" s="1"/>
  <c r="BT4" i="5" s="1"/>
  <c r="BU4" i="5" s="1"/>
  <c r="BV4" i="5" s="1"/>
  <c r="BW4" i="5" s="1"/>
  <c r="BX4" i="5" s="1"/>
  <c r="BY4" i="5" s="1"/>
  <c r="BZ4" i="5" s="1"/>
  <c r="CA4" i="5" s="1"/>
  <c r="CB4" i="5" s="1"/>
  <c r="CC4" i="5" s="1"/>
  <c r="CD4" i="5" s="1"/>
  <c r="CE4" i="5" s="1"/>
  <c r="CF4" i="5" s="1"/>
  <c r="CG4" i="5" s="1"/>
  <c r="CH4" i="5" s="1"/>
  <c r="CI4" i="5" s="1"/>
  <c r="CJ4" i="5" s="1"/>
  <c r="CK4" i="5" s="1"/>
  <c r="CL4" i="5" s="1"/>
  <c r="CM4" i="5" s="1"/>
  <c r="CN4" i="5" s="1"/>
  <c r="CO4" i="5" s="1"/>
  <c r="CP4" i="5" s="1"/>
  <c r="CQ4" i="5" s="1"/>
  <c r="CR4" i="5" s="1"/>
  <c r="CS4" i="5" s="1"/>
  <c r="CT4" i="5" s="1"/>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B13" i="5"/>
  <c r="B10" i="1"/>
  <c r="B11" i="5"/>
  <c r="B9" i="5"/>
  <c r="E8" i="1"/>
  <c r="F8" i="1"/>
  <c r="G8" i="1"/>
  <c r="H8" i="1"/>
  <c r="I8" i="1"/>
  <c r="J8" i="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BN8" i="1"/>
  <c r="BO8" i="1"/>
  <c r="BP8" i="1"/>
  <c r="BQ8" i="1"/>
  <c r="BR8" i="1"/>
  <c r="BS8" i="1"/>
  <c r="BT8" i="1"/>
  <c r="BU8" i="1"/>
  <c r="BV8" i="1"/>
  <c r="BW8" i="1"/>
  <c r="BX8" i="1"/>
  <c r="BY8" i="1"/>
  <c r="BZ8" i="1"/>
  <c r="CA8" i="1"/>
  <c r="CB8" i="1"/>
  <c r="CC8" i="1"/>
  <c r="C8" i="1"/>
  <c r="C11" i="7"/>
  <c r="C9" i="7"/>
  <c r="C10" i="7"/>
  <c r="C8" i="7"/>
  <c r="C14" i="7" s="1"/>
  <c r="CC10" i="5" l="1"/>
  <c r="CD10" i="5" s="1"/>
  <c r="CE10" i="5" s="1"/>
  <c r="CF10" i="5" s="1"/>
  <c r="CG10" i="5" s="1"/>
  <c r="CH10" i="5" s="1"/>
  <c r="CI10" i="5" s="1"/>
  <c r="CJ10" i="5" s="1"/>
  <c r="CK10" i="5" s="1"/>
  <c r="CL10" i="5" s="1"/>
  <c r="CM10" i="5" s="1"/>
  <c r="CN10" i="5" s="1"/>
  <c r="CO10" i="5" s="1"/>
  <c r="CP10" i="5" s="1"/>
  <c r="CQ10" i="5" s="1"/>
  <c r="CR10" i="5" s="1"/>
  <c r="CS10" i="5" s="1"/>
  <c r="CT10" i="5" s="1"/>
  <c r="CC9" i="5"/>
  <c r="CD9" i="5" s="1"/>
  <c r="CE9" i="5" s="1"/>
  <c r="CF9" i="5" s="1"/>
  <c r="CG9" i="5" s="1"/>
  <c r="CH9" i="5" s="1"/>
  <c r="CI9" i="5" s="1"/>
  <c r="CJ9" i="5" s="1"/>
  <c r="CK9" i="5" s="1"/>
  <c r="CL9" i="5" s="1"/>
  <c r="CM9" i="5" s="1"/>
  <c r="CN9" i="5" s="1"/>
  <c r="CO9" i="5" s="1"/>
  <c r="CP9" i="5" s="1"/>
  <c r="CQ9" i="5" s="1"/>
  <c r="CR9" i="5" s="1"/>
  <c r="CS9" i="5" s="1"/>
  <c r="CT9" i="5" s="1"/>
  <c r="CC8" i="5"/>
  <c r="CD8" i="5" s="1"/>
  <c r="CE8" i="5" s="1"/>
  <c r="CF8" i="5" s="1"/>
  <c r="CG8" i="5" s="1"/>
  <c r="CH8" i="5" s="1"/>
  <c r="CI8" i="5" s="1"/>
  <c r="CJ8" i="5" s="1"/>
  <c r="CK8" i="5" s="1"/>
  <c r="CL8" i="5" s="1"/>
  <c r="CM8" i="5" s="1"/>
  <c r="CN8" i="5" s="1"/>
  <c r="CO8" i="5" s="1"/>
  <c r="CP8" i="5" s="1"/>
  <c r="CQ8" i="5" s="1"/>
  <c r="CR8" i="5" s="1"/>
  <c r="CS8" i="5" s="1"/>
  <c r="CT8" i="5" s="1"/>
  <c r="CC7" i="5"/>
  <c r="CD7" i="5" s="1"/>
  <c r="CE7" i="5" s="1"/>
  <c r="CF7" i="5" s="1"/>
  <c r="CG7" i="5" s="1"/>
  <c r="CH7" i="5" s="1"/>
  <c r="CI7" i="5" s="1"/>
  <c r="CJ7" i="5" s="1"/>
  <c r="CK7" i="5" s="1"/>
  <c r="CL7" i="5" s="1"/>
  <c r="CM7" i="5" s="1"/>
  <c r="CN7" i="5" s="1"/>
  <c r="CO7" i="5" s="1"/>
  <c r="CP7" i="5" s="1"/>
  <c r="CQ7" i="5" s="1"/>
  <c r="CR7" i="5" s="1"/>
  <c r="CS7" i="5" s="1"/>
  <c r="CT7" i="5" s="1"/>
  <c r="CC11" i="5"/>
  <c r="CD11" i="5" s="1"/>
  <c r="CE11" i="5" s="1"/>
  <c r="CF11" i="5" s="1"/>
  <c r="CG11" i="5" s="1"/>
  <c r="CH11" i="5" s="1"/>
  <c r="CI11" i="5" s="1"/>
  <c r="CJ11" i="5" s="1"/>
  <c r="CK11" i="5" s="1"/>
  <c r="CL11" i="5" s="1"/>
  <c r="CM11" i="5" s="1"/>
  <c r="CN11" i="5" s="1"/>
  <c r="CO11" i="5" s="1"/>
  <c r="CP11" i="5" s="1"/>
  <c r="CQ11" i="5" s="1"/>
  <c r="CR11" i="5" s="1"/>
  <c r="CS11" i="5" s="1"/>
  <c r="CT11" i="5" s="1"/>
  <c r="D10" i="7"/>
  <c r="D9" i="7"/>
  <c r="C7" i="7"/>
  <c r="F14" i="5"/>
  <c r="D11" i="7" l="1"/>
  <c r="E10" i="7"/>
  <c r="E9" i="7"/>
  <c r="D7" i="7"/>
  <c r="G14" i="5"/>
  <c r="E11" i="7" l="1"/>
  <c r="F10" i="7"/>
  <c r="F9" i="7"/>
  <c r="E7" i="7"/>
  <c r="H14" i="5"/>
  <c r="F11" i="7" l="1"/>
  <c r="G10" i="7"/>
  <c r="G9" i="7"/>
  <c r="F7" i="7"/>
  <c r="I14" i="5"/>
  <c r="G11" i="7" l="1"/>
  <c r="H10" i="7"/>
  <c r="H9" i="7"/>
  <c r="G7" i="7"/>
  <c r="D8" i="7"/>
  <c r="D14" i="7" s="1"/>
  <c r="J14" i="5"/>
  <c r="H11" i="7" l="1"/>
  <c r="I10" i="7"/>
  <c r="I9" i="7"/>
  <c r="H7" i="7"/>
  <c r="K14" i="5"/>
  <c r="I11" i="7" l="1"/>
  <c r="J10" i="7"/>
  <c r="J9" i="7"/>
  <c r="I7" i="7"/>
  <c r="L14" i="5"/>
  <c r="J11" i="7" l="1"/>
  <c r="K10" i="7"/>
  <c r="K9" i="7"/>
  <c r="J7" i="7"/>
  <c r="M14" i="5"/>
  <c r="K11" i="7" l="1"/>
  <c r="L10" i="7"/>
  <c r="L9" i="7"/>
  <c r="K7" i="7"/>
  <c r="N14" i="5"/>
  <c r="E8" i="7"/>
  <c r="E14" i="7" s="1"/>
  <c r="L11" i="7" l="1"/>
  <c r="M10" i="7"/>
  <c r="M9" i="7"/>
  <c r="L7" i="7"/>
  <c r="O14" i="5"/>
  <c r="M11" i="7" l="1"/>
  <c r="N10" i="7"/>
  <c r="N9" i="7"/>
  <c r="M7" i="7"/>
  <c r="P14" i="5"/>
  <c r="N11" i="7" l="1"/>
  <c r="O10" i="7"/>
  <c r="O9" i="7"/>
  <c r="N7" i="7"/>
  <c r="Q14" i="5"/>
  <c r="O11" i="7" l="1"/>
  <c r="P10" i="7"/>
  <c r="P9" i="7"/>
  <c r="O7" i="7"/>
  <c r="F8" i="7"/>
  <c r="F14" i="7" s="1"/>
  <c r="R14" i="5"/>
  <c r="P11" i="7" l="1"/>
  <c r="Q10" i="7"/>
  <c r="Q9" i="7"/>
  <c r="P7" i="7"/>
  <c r="S14" i="5"/>
  <c r="Q11" i="7" l="1"/>
  <c r="R10" i="7"/>
  <c r="R9" i="7"/>
  <c r="Q7" i="7"/>
  <c r="T14" i="5"/>
  <c r="R11" i="7" l="1"/>
  <c r="S10" i="7"/>
  <c r="S9" i="7"/>
  <c r="R7" i="7"/>
  <c r="U14" i="5"/>
  <c r="S11" i="7" l="1"/>
  <c r="T10" i="7"/>
  <c r="T9" i="7"/>
  <c r="S7" i="7"/>
  <c r="V14" i="5"/>
  <c r="G8" i="7"/>
  <c r="G14" i="7" s="1"/>
  <c r="T11" i="7" l="1"/>
  <c r="U10" i="7"/>
  <c r="U9" i="7"/>
  <c r="T7" i="7"/>
  <c r="W14" i="5"/>
  <c r="U11" i="7" l="1"/>
  <c r="V10" i="7"/>
  <c r="V9" i="7"/>
  <c r="U7" i="7"/>
  <c r="X14" i="5"/>
  <c r="V11" i="7" l="1"/>
  <c r="W10" i="7"/>
  <c r="W9" i="7"/>
  <c r="V7" i="7"/>
  <c r="Y14" i="5"/>
  <c r="W11" i="7" l="1"/>
  <c r="X10" i="7"/>
  <c r="X9" i="7"/>
  <c r="W7" i="7"/>
  <c r="H8" i="7"/>
  <c r="H14" i="7" s="1"/>
  <c r="Z14" i="5"/>
  <c r="X11" i="7" l="1"/>
  <c r="Z10" i="7"/>
  <c r="Y10" i="7"/>
  <c r="Y9" i="7"/>
  <c r="Z9" i="7"/>
  <c r="X7" i="7"/>
  <c r="AA14" i="5"/>
  <c r="Y11" i="7" l="1"/>
  <c r="Z11" i="7"/>
  <c r="Y7" i="7"/>
  <c r="Z7" i="7"/>
  <c r="AB14" i="5"/>
  <c r="AC14" i="5" l="1"/>
  <c r="I8" i="7" l="1"/>
  <c r="I14" i="7" s="1"/>
  <c r="AD14" i="5"/>
  <c r="AE14" i="5" l="1"/>
  <c r="AF14" i="5" l="1"/>
  <c r="AG14" i="5" l="1"/>
  <c r="J8" i="7" l="1"/>
  <c r="J14" i="7" s="1"/>
  <c r="AH14" i="5"/>
  <c r="AI14" i="5" l="1"/>
  <c r="AJ14" i="5" l="1"/>
  <c r="AK14" i="5" l="1"/>
  <c r="K8" i="7" l="1"/>
  <c r="K14" i="7" s="1"/>
  <c r="AL14" i="5"/>
  <c r="AM14" i="5" l="1"/>
  <c r="AN14" i="5" l="1"/>
  <c r="AO14" i="5" l="1"/>
  <c r="L8" i="7" l="1"/>
  <c r="L14" i="7" s="1"/>
  <c r="AP14" i="5"/>
  <c r="AQ14" i="5" l="1"/>
  <c r="AR14" i="5" l="1"/>
  <c r="AS14" i="5" l="1"/>
  <c r="AT14" i="5" l="1"/>
  <c r="M8" i="7"/>
  <c r="M14" i="7" s="1"/>
  <c r="AU14" i="5" l="1"/>
  <c r="AV14" i="5" l="1"/>
  <c r="AW14" i="5" l="1"/>
  <c r="N8" i="7" l="1"/>
  <c r="N14" i="7" s="1"/>
  <c r="AX14" i="5"/>
  <c r="AY14" i="5" l="1"/>
  <c r="AZ14" i="5" l="1"/>
  <c r="BA14" i="5" l="1"/>
  <c r="BB14" i="5" l="1"/>
  <c r="O8" i="7"/>
  <c r="O14" i="7" s="1"/>
  <c r="BC14" i="5" l="1"/>
  <c r="BD14" i="5" l="1"/>
  <c r="BE14" i="5" l="1"/>
  <c r="P8" i="7" l="1"/>
  <c r="P14" i="7" s="1"/>
  <c r="BF14" i="5"/>
  <c r="BG14" i="5" l="1"/>
  <c r="BH14" i="5" l="1"/>
  <c r="BI14" i="5" l="1"/>
  <c r="Q8" i="7" l="1"/>
  <c r="Q14" i="7" s="1"/>
  <c r="BJ14" i="5"/>
  <c r="BK14" i="5" l="1"/>
  <c r="BL14" i="5" l="1"/>
  <c r="BM14" i="5" l="1"/>
  <c r="R8" i="7" l="1"/>
  <c r="R14" i="7" s="1"/>
  <c r="BN14" i="5"/>
  <c r="BO14" i="5" l="1"/>
  <c r="BP14" i="5" l="1"/>
  <c r="BQ14" i="5" l="1"/>
  <c r="S8" i="7" l="1"/>
  <c r="S14" i="7" s="1"/>
  <c r="BR14" i="5"/>
  <c r="BS14" i="5" l="1"/>
  <c r="BT14" i="5" l="1"/>
  <c r="BU14" i="5" l="1"/>
  <c r="T8" i="7" l="1"/>
  <c r="T14" i="7" s="1"/>
  <c r="BV14" i="5"/>
  <c r="BW14" i="5" l="1"/>
  <c r="BX14" i="5" l="1"/>
  <c r="BY14" i="5" l="1"/>
  <c r="BZ14" i="5" l="1"/>
  <c r="U8" i="7"/>
  <c r="U14" i="7" s="1"/>
  <c r="CA14" i="5" l="1"/>
  <c r="CB14" i="5" l="1"/>
  <c r="CC14" i="5" l="1"/>
  <c r="V8" i="7" l="1"/>
  <c r="V14" i="7" s="1"/>
  <c r="CD14" i="5"/>
  <c r="CE14" i="5" l="1"/>
  <c r="CF14" i="5" l="1"/>
  <c r="CG14" i="5" l="1"/>
  <c r="CH14" i="5" l="1"/>
  <c r="W8" i="7"/>
  <c r="W14" i="7" s="1"/>
  <c r="CI14" i="5" l="1"/>
  <c r="CJ14" i="5" l="1"/>
  <c r="CK14" i="5" l="1"/>
  <c r="X8" i="7" l="1"/>
  <c r="X14" i="7" s="1"/>
  <c r="CL14" i="5"/>
  <c r="CM14" i="5" l="1"/>
  <c r="CN14" i="5" l="1"/>
  <c r="CO14" i="5" l="1"/>
  <c r="Y8" i="7" l="1"/>
  <c r="Y14" i="7" s="1"/>
  <c r="CP14" i="5"/>
  <c r="CQ14" i="5" l="1"/>
  <c r="CR14" i="5" l="1"/>
  <c r="CS14" i="5" l="1"/>
  <c r="Z8" i="7" l="1"/>
  <c r="Z14" i="7" s="1"/>
  <c r="CT14" i="5"/>
</calcChain>
</file>

<file path=xl/sharedStrings.xml><?xml version="1.0" encoding="utf-8"?>
<sst xmlns="http://schemas.openxmlformats.org/spreadsheetml/2006/main" count="65" uniqueCount="55">
  <si>
    <t xml:space="preserve">My Level3 Worksheet </t>
  </si>
  <si>
    <t xml:space="preserve"> </t>
  </si>
  <si>
    <t xml:space="preserve">Chapter 7 of “Investing at Level3” introduces the My Level3 Worksheet, which is intended to reinforce the behavior necessary to successfully implement your own Level3 strategy.  </t>
  </si>
  <si>
    <t xml:space="preserve">This spreadsheet allows you to set up your own estimates and equivalent Level3 investment plan on a quarterly or annual basis. It then shows the cumulative values of a variety of portfolio scenarios, as well as your own Level3 portfolio. From the beginning and through the years, this worksheet allows you to view your average expectation, look at what the worse-case scenario may be, and record your actual performance. </t>
  </si>
  <si>
    <t xml:space="preserve">You should review and update the My Level3 Worksheet regularly and visualize the possibility that, no matter where you are, you could—and at least once in your investing experience, probably will—be down to the worst-case drawdown line. </t>
  </si>
  <si>
    <t xml:space="preserve">This regular review of what you are doing and what you want to do will help guide you in bad markets. </t>
  </si>
  <si>
    <t xml:space="preserve">Please read the following when working with the worksheet for the first time: </t>
  </si>
  <si>
    <r>
      <t xml:space="preserve">1. The My Level3 Worksheet is broken down into multiple tabs. The “Inputs” and “Qtr Contributions, Withdrawals” tabs are where you will need to input data that will power the formulas and charts found on the other tabs. Those cells where you need to enter data specific to your own Level3 strategy and portfolio are highlighted in yellow. </t>
    </r>
    <r>
      <rPr>
        <b/>
        <sz val="11"/>
        <color theme="1"/>
        <rFont val="Calibri"/>
        <family val="2"/>
        <scheme val="minor"/>
      </rPr>
      <t>IMPORTANT:</t>
    </r>
    <r>
      <rPr>
        <sz val="11"/>
        <color theme="1"/>
        <rFont val="Calibri"/>
        <family val="2"/>
        <scheme val="minor"/>
      </rPr>
      <t xml:space="preserve"> If you modify any of the other cells in the worksheet, you may alter the calculations and create invalid results. We strongly suggest only editing those cells highlighted in yellow.  </t>
    </r>
  </si>
  <si>
    <t xml:space="preserve">2. In the “Inputs” tab, you first need to enter your beginning portfolio value in cell B9 as well as the starting date in cell B11. We suggest trying to time the starting point to the end or beginning of the month. </t>
  </si>
  <si>
    <t xml:space="preserve">3. The “Qtr Contributions, Withdrawals” tab of the My Level3 Worksheet is set up to handle 96 quarters (24 years) of portfolio adjustments and quarter-ending actual values of your Level3 portfolio. If you need more than 96 quarters, highlight Rows 5 to 10 in Column CU and copy-drag them to the right to add the necessary number of extra quarters. Note that the Starting Date in cell B5 matches the date you entered in the “Inputs” tab. In addition, the subsequent quarterly end-of-month dates in Row 5 are driven by the starting date you provide (even if your starting date was mid-month, the worksheet defaults to month-end dates for display purposes since brokerage statements with portfolio values are typically through month-end).  </t>
  </si>
  <si>
    <t xml:space="preserve">Even if you do not make any contributions or withdrawals from your Level3 portfolio in a given quarter, you still need to enter in the quarter-ending portfolio values in Row 10. </t>
  </si>
  <si>
    <t xml:space="preserve">4. The “Qtrly Scenario Values” tab is where you can compare your Level3 portfolio value to that of various scenarios outlined in the “Investing at Level3” book: </t>
  </si>
  <si>
    <t xml:space="preserve">   - Low-Risk (Row 7): A portfolio invested in low-risk assets such as short-term U.S. Treasuries. </t>
  </si>
  <si>
    <t xml:space="preserve">   - LRE Portfolio (Row 8): Line of reasonable expectations portfolio. This is the portfolio growing at an annualized return of 11%, which approximates the long-term average annual return of stocks. </t>
  </si>
  <si>
    <t xml:space="preserve">   - Worst-Case Drawdown of LRE Portfolio (Row 9): This assumes a 40% drawdown of the LRE portfolio, which is a drawdown we can reasonably expect at some point in our investing lifetime given a 100% equity portfolio. </t>
  </si>
  <si>
    <t xml:space="preserve">   - Level 2 Portfolio (Row 10): This is the “best practice” 60% stocks/40% bonds portfolio favored by many investment advisers. </t>
  </si>
  <si>
    <t xml:space="preserve">   - Worst-Case Drawdown of Level 2 Portfolio (Row 11): The maximum loss envisioned with the 60/40 stocks/bond allocation. </t>
  </si>
  <si>
    <t xml:space="preserve">   - My Level3 Portfolio (Row 13): The quarter-ending portfolio values you enter in the “Qtr Contributions, Withdrawals” tab are transcribed here. </t>
  </si>
  <si>
    <t xml:space="preserve">Row 14 shows whether you owe the market or the market owes you. If your quarter-ending Level3 portfolio value is greater than that of the LRE portfolio, then you owe the market, since you are outperforming the LRE Portfolio, which is returning 11% annually. If your Level3 portfolio value is below the LRE portfolio value, then the market owes you in order for you to get back to the level of the LRE portfolio (the line of reasonable expectations). </t>
  </si>
  <si>
    <t xml:space="preserve">5. The “My Level3 Chart – Qtrly” tab shows the value of your Level3 portfolio, as well as the values of the various scenarios outlined earlier. This chart covers only the first five years (20 quarters) of your investment history. This is especially useful when you are first starting out with your own Level3 portfolio and there are fewer data points. The quarterly chart also allows you to better discern the various scenario plot lines in the first few years of your Level3 investment history. </t>
  </si>
  <si>
    <t xml:space="preserve">6. The “My Level3 Chart – Ann’l” tab is an annual presentation of your Level3 portfolio, as well as the various scenarios outlined earlier. This chart covers all 24 years (96 quarters) that the worksheet is initially set up to handle. </t>
  </si>
  <si>
    <t>Initial Inputs/Assumptions</t>
  </si>
  <si>
    <t>Low-Risk Annual Return (%)</t>
  </si>
  <si>
    <t>Line of Reasonable Expectations (LRE) Annual Return (%)</t>
  </si>
  <si>
    <t xml:space="preserve">   Worst-Case LRE Drawdown (%)</t>
  </si>
  <si>
    <t>Level 2 (60% stocks, 40% bonds) Annual Return (%)</t>
  </si>
  <si>
    <t xml:space="preserve">   Worst-Case Level 2 Drawdown (%)</t>
  </si>
  <si>
    <t>Beginning Portfolio Value ($)</t>
  </si>
  <si>
    <t>Start Date (mm/dd/yyyy)</t>
  </si>
  <si>
    <t>Quarterly Adjustments Worksheet</t>
  </si>
  <si>
    <t>Starting Date</t>
  </si>
  <si>
    <t>Quarterly Period Number</t>
  </si>
  <si>
    <t>Quarterly Adjustment Date (mm/dd/yyyy)</t>
  </si>
  <si>
    <t>Quarterly Contribution ($)</t>
  </si>
  <si>
    <t>Quarterly Withdrawal (Enter negative value) ($)</t>
  </si>
  <si>
    <t>Net Quarterly Adjustment ($)</t>
  </si>
  <si>
    <t>My Level3 Actual Period-End Value</t>
  </si>
  <si>
    <t>Quarter-End Portfolio Values (Net of Adjustments)</t>
  </si>
  <si>
    <t>Low-Risk Portfolio</t>
  </si>
  <si>
    <t>LRE Portfolio</t>
  </si>
  <si>
    <t xml:space="preserve">   Worst-Case Drawdown of LRE Portfolio</t>
  </si>
  <si>
    <t>Level 2 Portfolio</t>
  </si>
  <si>
    <t xml:space="preserve">   Worst-Case Drawdown of Level 2 Portfolio</t>
  </si>
  <si>
    <t>My Level3 Portfolio (Actual Period-End Value)</t>
  </si>
  <si>
    <t>Do I Owe The Market or Does the Market Owe Me?</t>
  </si>
  <si>
    <t>Annual Period Number</t>
  </si>
  <si>
    <t>Annual Period-End Date (mm/dd/yyyy)</t>
  </si>
  <si>
    <t>Annual Portfolio Values (Net of Adjustments)</t>
  </si>
  <si>
    <t>Low-Risk Portfolio Growth</t>
  </si>
  <si>
    <t>LRE Portfolio Growth</t>
  </si>
  <si>
    <t xml:space="preserve">   Worst-Case LRE Drawdown Portfolio Growth</t>
  </si>
  <si>
    <t>Popular Practice Portfolio Growth</t>
  </si>
  <si>
    <t>Those fields highlighted in yellow require user inputs.</t>
  </si>
  <si>
    <t>In the cells highlighted in yellow, enter in your quarterly contributions or withdrawls from your Level3 portfolio (rows 6 &amp; 7) as well as the quarter-ending values of your Level3 portfolio (you can get this figure from your brokerage statement).</t>
  </si>
  <si>
    <t xml:space="preserve">   Worst-Case Popular Practice Drawdown Portfolio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</si>
</sst>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14" fontId="0" fillId="0" borderId="0" xfId="0" applyNumberFormat="1"/>
    <xf numFmtId="44" fontId="0" fillId="0" borderId="0" xfId="0" applyNumberFormat="1"/>
    <xf numFmtId="0" fontId="0" fillId="0" borderId="0" xfId="0" applyAlignment="1">
      <alignment horizontal="center"/>
    </xf>
    <xf numFmtId="0" fontId="0" fillId="0" borderId="1" xfId="0" applyBorder="1"/>
    <xf numFmtId="44" fontId="0" fillId="0" borderId="1" xfId="0" applyNumberFormat="1" applyBorder="1"/>
    <xf numFmtId="0" fontId="2" fillId="0" borderId="1" xfId="0" applyFont="1" applyBorder="1"/>
    <xf numFmtId="44" fontId="0" fillId="2" borderId="2" xfId="1" applyFont="1" applyFill="1" applyBorder="1"/>
    <xf numFmtId="14" fontId="0" fillId="2" borderId="2" xfId="0" applyNumberFormat="1" applyFill="1" applyBorder="1"/>
    <xf numFmtId="44" fontId="0" fillId="2" borderId="2" xfId="1" applyNumberFormat="1" applyFont="1" applyFill="1" applyBorder="1"/>
    <xf numFmtId="44" fontId="0" fillId="0" borderId="0" xfId="1" applyNumberFormat="1" applyFont="1"/>
    <xf numFmtId="0" fontId="2" fillId="0" borderId="0" xfId="0" applyFont="1"/>
    <xf numFmtId="44" fontId="2" fillId="0" borderId="0" xfId="0" applyNumberFormat="1" applyFont="1"/>
    <xf numFmtId="9" fontId="0" fillId="3" borderId="2" xfId="2" applyFont="1" applyFill="1" applyBorder="1"/>
    <xf numFmtId="0" fontId="2" fillId="0" borderId="0" xfId="0" applyFont="1" applyAlignment="1">
      <alignment wrapText="1"/>
    </xf>
    <xf numFmtId="0" fontId="0" fillId="0" borderId="0" xfId="0" applyAlignment="1">
      <alignment wrapText="1"/>
    </xf>
    <xf numFmtId="0" fontId="0" fillId="0" borderId="0" xfId="0" applyFill="1"/>
    <xf numFmtId="0" fontId="2" fillId="0" borderId="0" xfId="0" applyFont="1" applyFill="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My Level3</a:t>
            </a:r>
            <a:r>
              <a:rPr lang="en-US" baseline="0"/>
              <a:t> Chart - Quarterly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1.2091233855454795E-2"/>
          <c:y val="6.6291331546023236E-2"/>
          <c:w val="0.91087600859455631"/>
          <c:h val="0.84240695784340636"/>
        </c:manualLayout>
      </c:layout>
      <c:lineChart>
        <c:grouping val="standard"/>
        <c:varyColors val="0"/>
        <c:ser>
          <c:idx val="0"/>
          <c:order val="0"/>
          <c:tx>
            <c:strRef>
              <c:f>'Qtrly Scenario Values'!$A$7</c:f>
              <c:strCache>
                <c:ptCount val="1"/>
                <c:pt idx="0">
                  <c:v>Low-Risk Portfolio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'Qtrly Scenario Values'!$B$4:$V$4</c:f>
              <c:numCache>
                <c:formatCode>m/d/yyyy</c:formatCode>
                <c:ptCount val="21"/>
                <c:pt idx="0">
                  <c:v>42551</c:v>
                </c:pt>
                <c:pt idx="1">
                  <c:v>42643</c:v>
                </c:pt>
                <c:pt idx="2">
                  <c:v>42735</c:v>
                </c:pt>
                <c:pt idx="3">
                  <c:v>42825</c:v>
                </c:pt>
                <c:pt idx="4">
                  <c:v>42916</c:v>
                </c:pt>
                <c:pt idx="5">
                  <c:v>43008</c:v>
                </c:pt>
                <c:pt idx="6">
                  <c:v>43100</c:v>
                </c:pt>
                <c:pt idx="7">
                  <c:v>43190</c:v>
                </c:pt>
                <c:pt idx="8">
                  <c:v>43281</c:v>
                </c:pt>
                <c:pt idx="9">
                  <c:v>43373</c:v>
                </c:pt>
                <c:pt idx="10">
                  <c:v>43465</c:v>
                </c:pt>
                <c:pt idx="11">
                  <c:v>43555</c:v>
                </c:pt>
                <c:pt idx="12">
                  <c:v>43646</c:v>
                </c:pt>
                <c:pt idx="13">
                  <c:v>43738</c:v>
                </c:pt>
                <c:pt idx="14">
                  <c:v>43830</c:v>
                </c:pt>
                <c:pt idx="15">
                  <c:v>43921</c:v>
                </c:pt>
                <c:pt idx="16">
                  <c:v>44012</c:v>
                </c:pt>
                <c:pt idx="17">
                  <c:v>44104</c:v>
                </c:pt>
                <c:pt idx="18">
                  <c:v>44196</c:v>
                </c:pt>
                <c:pt idx="19">
                  <c:v>44286</c:v>
                </c:pt>
                <c:pt idx="20">
                  <c:v>44377</c:v>
                </c:pt>
              </c:numCache>
            </c:numRef>
          </c:cat>
          <c:val>
            <c:numRef>
              <c:f>'Qtrly Scenario Values'!$B$7:$CT$7</c:f>
              <c:numCache>
                <c:formatCode>_("$"* #,##0.00_);_("$"* \(#,##0.00\);_("$"* "-"??_);_(@_)</c:formatCode>
                <c:ptCount val="97"/>
                <c:pt idx="0">
                  <c:v>100000</c:v>
                </c:pt>
                <c:pt idx="1">
                  <c:v>105024.75428109276</c:v>
                </c:pt>
                <c:pt idx="2">
                  <c:v>110099.01950892579</c:v>
                </c:pt>
                <c:pt idx="3">
                  <c:v>115223.28353498597</c:v>
                </c:pt>
                <c:pt idx="4">
                  <c:v>120398.03901775916</c:v>
                </c:pt>
                <c:pt idx="5">
                  <c:v>125623.78347009563</c:v>
                </c:pt>
                <c:pt idx="6">
                  <c:v>130901.01930704199</c:v>
                </c:pt>
                <c:pt idx="7">
                  <c:v>136230.25389414458</c:v>
                </c:pt>
                <c:pt idx="8">
                  <c:v>141611.99959622871</c:v>
                </c:pt>
                <c:pt idx="9">
                  <c:v>147046.77382665864</c:v>
                </c:pt>
                <c:pt idx="10">
                  <c:v>152535.09909708286</c:v>
                </c:pt>
                <c:pt idx="11">
                  <c:v>158077.50306766955</c:v>
                </c:pt>
                <c:pt idx="12">
                  <c:v>163674.51859783704</c:v>
                </c:pt>
                <c:pt idx="13">
                  <c:v>169326.68379748418</c:v>
                </c:pt>
                <c:pt idx="14">
                  <c:v>175034.54207872535</c:v>
                </c:pt>
                <c:pt idx="15">
                  <c:v>180798.64220813551</c:v>
                </c:pt>
                <c:pt idx="16">
                  <c:v>186619.53835950969</c:v>
                </c:pt>
                <c:pt idx="17">
                  <c:v>192497.7901671427</c:v>
                </c:pt>
                <c:pt idx="18">
                  <c:v>198433.96277963353</c:v>
                </c:pt>
                <c:pt idx="19">
                  <c:v>204428.62691422008</c:v>
                </c:pt>
                <c:pt idx="20">
                  <c:v>210482.35891164924</c:v>
                </c:pt>
                <c:pt idx="21">
                  <c:v>216595.74079158757</c:v>
                </c:pt>
                <c:pt idx="22">
                  <c:v>222769.36030857803</c:v>
                </c:pt>
                <c:pt idx="23">
                  <c:v>229003.81100854804</c:v>
                </c:pt>
                <c:pt idx="24">
                  <c:v>235299.69228587436</c:v>
                </c:pt>
                <c:pt idx="25">
                  <c:v>241657.60944101022</c:v>
                </c:pt>
                <c:pt idx="26">
                  <c:v>248078.17373868029</c:v>
                </c:pt>
                <c:pt idx="27">
                  <c:v>254562.00246664911</c:v>
                </c:pt>
                <c:pt idx="28">
                  <c:v>261109.71899506848</c:v>
                </c:pt>
                <c:pt idx="29">
                  <c:v>267721.95283640974</c:v>
                </c:pt>
                <c:pt idx="30">
                  <c:v>274399.33970598661</c:v>
                </c:pt>
                <c:pt idx="31">
                  <c:v>281142.52158307418</c:v>
                </c:pt>
                <c:pt idx="32">
                  <c:v>287952.14677263034</c:v>
                </c:pt>
                <c:pt idx="33">
                  <c:v>294828.8699676253</c:v>
                </c:pt>
                <c:pt idx="34">
                  <c:v>301773.35231198528</c:v>
                </c:pt>
                <c:pt idx="35">
                  <c:v>308786.26146415633</c:v>
                </c:pt>
                <c:pt idx="36">
                  <c:v>315868.27166129474</c:v>
                </c:pt>
                <c:pt idx="37">
                  <c:v>323020.06378408946</c:v>
                </c:pt>
                <c:pt idx="38">
                  <c:v>330242.32542222383</c:v>
                </c:pt>
                <c:pt idx="39">
                  <c:v>337535.75094048172</c:v>
                </c:pt>
                <c:pt idx="40">
                  <c:v>344901.04154550564</c:v>
                </c:pt>
                <c:pt idx="41">
                  <c:v>352338.90535321215</c:v>
                </c:pt>
                <c:pt idx="42">
                  <c:v>359850.05745687184</c:v>
                </c:pt>
                <c:pt idx="43">
                  <c:v>367435.21999586007</c:v>
                </c:pt>
                <c:pt idx="44">
                  <c:v>375095.12222508492</c:v>
                </c:pt>
                <c:pt idx="45">
                  <c:v>382830.50058509974</c:v>
                </c:pt>
                <c:pt idx="46">
                  <c:v>390642.09877290583</c:v>
                </c:pt>
                <c:pt idx="47">
                  <c:v>398530.66781345359</c:v>
                </c:pt>
                <c:pt idx="48">
                  <c:v>406496.96613184747</c:v>
                </c:pt>
                <c:pt idx="49">
                  <c:v>414541.75962626282</c:v>
                </c:pt>
                <c:pt idx="50">
                  <c:v>422665.8217415812</c:v>
                </c:pt>
                <c:pt idx="51">
                  <c:v>430869.93354375084</c:v>
                </c:pt>
                <c:pt idx="52">
                  <c:v>439154.88379488047</c:v>
                </c:pt>
                <c:pt idx="53">
                  <c:v>447521.46902907244</c:v>
                </c:pt>
                <c:pt idx="54">
                  <c:v>455970.49362900353</c:v>
                </c:pt>
                <c:pt idx="55">
                  <c:v>464502.76990325999</c:v>
                </c:pt>
                <c:pt idx="56">
                  <c:v>473119.1181644348</c:v>
                </c:pt>
                <c:pt idx="57">
                  <c:v>481820.36680799449</c:v>
                </c:pt>
                <c:pt idx="58">
                  <c:v>490607.35239192285</c:v>
                </c:pt>
                <c:pt idx="59">
                  <c:v>499480.91971714958</c:v>
                </c:pt>
                <c:pt idx="60">
                  <c:v>508441.92190877139</c:v>
                </c:pt>
                <c:pt idx="61">
                  <c:v>517491.22049807344</c:v>
                </c:pt>
                <c:pt idx="62">
                  <c:v>526629.68550535885</c:v>
                </c:pt>
                <c:pt idx="63">
                  <c:v>535858.19552359462</c:v>
                </c:pt>
                <c:pt idx="64">
                  <c:v>545177.63780288131</c:v>
                </c:pt>
                <c:pt idx="65">
                  <c:v>554588.90833575546</c:v>
                </c:pt>
                <c:pt idx="66">
                  <c:v>564092.91194333229</c:v>
                </c:pt>
                <c:pt idx="67">
                  <c:v>573690.56236229744</c:v>
                </c:pt>
                <c:pt idx="68">
                  <c:v>583382.78233275563</c:v>
                </c:pt>
                <c:pt idx="69">
                  <c:v>593170.50368694472</c:v>
                </c:pt>
                <c:pt idx="70">
                  <c:v>603054.66743882466</c:v>
                </c:pt>
                <c:pt idx="71">
                  <c:v>613036.22387454845</c:v>
                </c:pt>
                <c:pt idx="72">
                  <c:v>623116.13264382491</c:v>
                </c:pt>
                <c:pt idx="73">
                  <c:v>633295.36285218154</c:v>
                </c:pt>
                <c:pt idx="74">
                  <c:v>643574.89315413672</c:v>
                </c:pt>
                <c:pt idx="75">
                  <c:v>653955.71184728947</c:v>
                </c:pt>
                <c:pt idx="76">
                  <c:v>664438.81696733704</c:v>
                </c:pt>
                <c:pt idx="77">
                  <c:v>675025.21638402797</c:v>
                </c:pt>
                <c:pt idx="78">
                  <c:v>685715.92789806135</c:v>
                </c:pt>
                <c:pt idx="79">
                  <c:v>696511.97933894023</c:v>
                </c:pt>
                <c:pt idx="80">
                  <c:v>707414.40866378963</c:v>
                </c:pt>
                <c:pt idx="81">
                  <c:v>718424.26405714825</c:v>
                </c:pt>
                <c:pt idx="82">
                  <c:v>729542.6040317429</c:v>
                </c:pt>
                <c:pt idx="83">
                  <c:v>740770.49753025686</c:v>
                </c:pt>
                <c:pt idx="84">
                  <c:v>752109.02402810031</c:v>
                </c:pt>
                <c:pt idx="85">
                  <c:v>763559.27363719326</c:v>
                </c:pt>
                <c:pt idx="86">
                  <c:v>775122.34721077175</c:v>
                </c:pt>
                <c:pt idx="87">
                  <c:v>786799.35644922638</c:v>
                </c:pt>
                <c:pt idx="88">
                  <c:v>798591.42400698352</c:v>
                </c:pt>
                <c:pt idx="89">
                  <c:v>810499.68360044016</c:v>
                </c:pt>
                <c:pt idx="90">
                  <c:v>822525.2801169618</c:v>
                </c:pt>
                <c:pt idx="91">
                  <c:v>834669.36972495459</c:v>
                </c:pt>
                <c:pt idx="92">
                  <c:v>846933.119985022</c:v>
                </c:pt>
                <c:pt idx="93">
                  <c:v>859317.7099622169</c:v>
                </c:pt>
                <c:pt idx="94">
                  <c:v>871824.3303393994</c:v>
                </c:pt>
                <c:pt idx="95">
                  <c:v>884454.18353171193</c:v>
                </c:pt>
                <c:pt idx="96">
                  <c:v>897208.48380218202</c:v>
                </c:pt>
              </c:numCache>
            </c:numRef>
          </c:val>
          <c:smooth val="0"/>
          <c:extLst>
            <c:ext xmlns:c16="http://schemas.microsoft.com/office/drawing/2014/chart" uri="{C3380CC4-5D6E-409C-BE32-E72D297353CC}">
              <c16:uniqueId val="{00000000-B308-4D00-8A4A-19C897931868}"/>
            </c:ext>
          </c:extLst>
        </c:ser>
        <c:ser>
          <c:idx val="1"/>
          <c:order val="1"/>
          <c:tx>
            <c:strRef>
              <c:f>'Qtrly Scenario Values'!$A$8</c:f>
              <c:strCache>
                <c:ptCount val="1"/>
                <c:pt idx="0">
                  <c:v>LRE Portfolio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'Qtrly Scenario Values'!$B$4:$V$4</c:f>
              <c:numCache>
                <c:formatCode>m/d/yyyy</c:formatCode>
                <c:ptCount val="21"/>
                <c:pt idx="0">
                  <c:v>42551</c:v>
                </c:pt>
                <c:pt idx="1">
                  <c:v>42643</c:v>
                </c:pt>
                <c:pt idx="2">
                  <c:v>42735</c:v>
                </c:pt>
                <c:pt idx="3">
                  <c:v>42825</c:v>
                </c:pt>
                <c:pt idx="4">
                  <c:v>42916</c:v>
                </c:pt>
                <c:pt idx="5">
                  <c:v>43008</c:v>
                </c:pt>
                <c:pt idx="6">
                  <c:v>43100</c:v>
                </c:pt>
                <c:pt idx="7">
                  <c:v>43190</c:v>
                </c:pt>
                <c:pt idx="8">
                  <c:v>43281</c:v>
                </c:pt>
                <c:pt idx="9">
                  <c:v>43373</c:v>
                </c:pt>
                <c:pt idx="10">
                  <c:v>43465</c:v>
                </c:pt>
                <c:pt idx="11">
                  <c:v>43555</c:v>
                </c:pt>
                <c:pt idx="12">
                  <c:v>43646</c:v>
                </c:pt>
                <c:pt idx="13">
                  <c:v>43738</c:v>
                </c:pt>
                <c:pt idx="14">
                  <c:v>43830</c:v>
                </c:pt>
                <c:pt idx="15">
                  <c:v>43921</c:v>
                </c:pt>
                <c:pt idx="16">
                  <c:v>44012</c:v>
                </c:pt>
                <c:pt idx="17">
                  <c:v>44104</c:v>
                </c:pt>
                <c:pt idx="18">
                  <c:v>44196</c:v>
                </c:pt>
                <c:pt idx="19">
                  <c:v>44286</c:v>
                </c:pt>
                <c:pt idx="20">
                  <c:v>44377</c:v>
                </c:pt>
              </c:numCache>
            </c:numRef>
          </c:cat>
          <c:val>
            <c:numRef>
              <c:f>'Qtrly Scenario Values'!$B$8:$CT$8</c:f>
              <c:numCache>
                <c:formatCode>_("$"* #,##0.00_);_("$"* \(#,##0.00\);_("$"* "-"??_);_(@_)</c:formatCode>
                <c:ptCount val="97"/>
                <c:pt idx="0">
                  <c:v>100000</c:v>
                </c:pt>
                <c:pt idx="1">
                  <c:v>106749.06603378562</c:v>
                </c:pt>
                <c:pt idx="2">
                  <c:v>113676.53233866025</c:v>
                </c:pt>
                <c:pt idx="3">
                  <c:v>120787.1146273707</c:v>
                </c:pt>
                <c:pt idx="4">
                  <c:v>128085.65326464202</c:v>
                </c:pt>
                <c:pt idx="5">
                  <c:v>135577.11656214407</c:v>
                </c:pt>
                <c:pt idx="6">
                  <c:v>143266.60416055491</c:v>
                </c:pt>
                <c:pt idx="7">
                  <c:v>151159.35050102349</c:v>
                </c:pt>
                <c:pt idx="8">
                  <c:v>159260.72838839467</c:v>
                </c:pt>
                <c:pt idx="9">
                  <c:v>167576.25264862194</c:v>
                </c:pt>
                <c:pt idx="10">
                  <c:v>176111.58388285796</c:v>
                </c:pt>
                <c:pt idx="11">
                  <c:v>184872.53232077809</c:v>
                </c:pt>
                <c:pt idx="12">
                  <c:v>193865.06177576008</c:v>
                </c:pt>
                <c:pt idx="13">
                  <c:v>203095.29370461236</c:v>
                </c:pt>
                <c:pt idx="14">
                  <c:v>212569.51137461435</c:v>
                </c:pt>
                <c:pt idx="15">
                  <c:v>222294.16414070572</c:v>
                </c:pt>
                <c:pt idx="16">
                  <c:v>232275.87183573574</c:v>
                </c:pt>
                <c:pt idx="17">
                  <c:v>242521.42927676177</c:v>
                </c:pt>
                <c:pt idx="18">
                  <c:v>253037.810890464</c:v>
                </c:pt>
                <c:pt idx="19">
                  <c:v>263832.17546082538</c:v>
                </c:pt>
                <c:pt idx="20">
                  <c:v>274911.87100230873</c:v>
                </c:pt>
                <c:pt idx="21">
                  <c:v>286284.43976184761</c:v>
                </c:pt>
                <c:pt idx="22">
                  <c:v>297957.62335305708</c:v>
                </c:pt>
                <c:pt idx="23">
                  <c:v>309939.36802615825</c:v>
                </c:pt>
                <c:pt idx="24">
                  <c:v>322237.83007720474</c:v>
                </c:pt>
                <c:pt idx="25">
                  <c:v>334861.38140029291</c:v>
                </c:pt>
                <c:pt idx="26">
                  <c:v>347818.6151865354</c:v>
                </c:pt>
                <c:pt idx="27">
                  <c:v>361118.35177367768</c:v>
                </c:pt>
                <c:pt idx="28">
                  <c:v>374769.64465033932</c:v>
                </c:pt>
                <c:pt idx="29">
                  <c:v>388781.78661896719</c:v>
                </c:pt>
                <c:pt idx="30">
                  <c:v>403164.31612169638</c:v>
                </c:pt>
                <c:pt idx="31">
                  <c:v>417927.02373342431</c:v>
                </c:pt>
                <c:pt idx="32">
                  <c:v>433079.95882651873</c:v>
                </c:pt>
                <c:pt idx="33">
                  <c:v>448633.43641169567</c:v>
                </c:pt>
                <c:pt idx="34">
                  <c:v>464598.04415972508</c:v>
                </c:pt>
                <c:pt idx="35">
                  <c:v>480984.64960874309</c:v>
                </c:pt>
                <c:pt idx="36">
                  <c:v>497804.40756207786</c:v>
                </c:pt>
                <c:pt idx="37">
                  <c:v>515068.76768162427</c:v>
                </c:pt>
                <c:pt idx="38">
                  <c:v>532789.48228193691</c:v>
                </c:pt>
                <c:pt idx="39">
                  <c:v>550978.61433034693</c:v>
                </c:pt>
                <c:pt idx="40">
                  <c:v>569648.5456585486</c:v>
                </c:pt>
                <c:pt idx="41">
                  <c:v>588811.98539124511</c:v>
                </c:pt>
                <c:pt idx="42">
                  <c:v>608481.9785975921</c:v>
                </c:pt>
                <c:pt idx="43">
                  <c:v>628671.91517132719</c:v>
                </c:pt>
                <c:pt idx="44">
                  <c:v>649395.53894563101</c:v>
                </c:pt>
                <c:pt idx="45">
                  <c:v>670666.95704892417</c:v>
                </c:pt>
                <c:pt idx="46">
                  <c:v>692500.64950796939</c:v>
                </c:pt>
                <c:pt idx="47">
                  <c:v>714911.4791048154</c:v>
                </c:pt>
                <c:pt idx="48">
                  <c:v>737914.70149429259</c:v>
                </c:pt>
                <c:pt idx="49">
                  <c:v>761525.975588948</c:v>
                </c:pt>
                <c:pt idx="50">
                  <c:v>785761.37421848823</c:v>
                </c:pt>
                <c:pt idx="51">
                  <c:v>810637.39507098729</c:v>
                </c:pt>
                <c:pt idx="52">
                  <c:v>836170.97192330705</c:v>
                </c:pt>
                <c:pt idx="53">
                  <c:v>862379.48616837454</c:v>
                </c:pt>
                <c:pt idx="54">
                  <c:v>889280.77864716412</c:v>
                </c:pt>
                <c:pt idx="55">
                  <c:v>916893.16179343802</c:v>
                </c:pt>
                <c:pt idx="56">
                  <c:v>945235.43209951289</c:v>
                </c:pt>
                <c:pt idx="57">
                  <c:v>974326.88291153777</c:v>
                </c:pt>
                <c:pt idx="58">
                  <c:v>1004187.3175629942</c:v>
                </c:pt>
                <c:pt idx="59">
                  <c:v>1034837.0628553584</c:v>
                </c:pt>
                <c:pt idx="60">
                  <c:v>1066296.9828951014</c:v>
                </c:pt>
                <c:pt idx="61">
                  <c:v>1098588.4932964491</c:v>
                </c:pt>
                <c:pt idx="62">
                  <c:v>1131733.5757595657</c:v>
                </c:pt>
                <c:pt idx="63">
                  <c:v>1165754.7930340897</c:v>
                </c:pt>
                <c:pt idx="64">
                  <c:v>1200675.3042782047</c:v>
                </c:pt>
                <c:pt idx="65">
                  <c:v>1236518.8808237005</c:v>
                </c:pt>
                <c:pt idx="66">
                  <c:v>1273309.9223577599</c:v>
                </c:pt>
                <c:pt idx="67">
                  <c:v>1311073.4735324818</c:v>
                </c:pt>
                <c:pt idx="68">
                  <c:v>1349835.2410134494</c:v>
                </c:pt>
                <c:pt idx="69">
                  <c:v>1389621.6109789498</c:v>
                </c:pt>
                <c:pt idx="70">
                  <c:v>1430459.6670817558</c:v>
                </c:pt>
                <c:pt idx="71">
                  <c:v>1472377.2088856969</c:v>
                </c:pt>
                <c:pt idx="72">
                  <c:v>1515402.7707895709</c:v>
                </c:pt>
                <c:pt idx="73">
                  <c:v>1559565.6414512764</c:v>
                </c:pt>
                <c:pt idx="74">
                  <c:v>1604895.883725391</c:v>
                </c:pt>
                <c:pt idx="75">
                  <c:v>1651424.3551277658</c:v>
                </c:pt>
                <c:pt idx="76">
                  <c:v>1699182.7288410659</c:v>
                </c:pt>
                <c:pt idx="77">
                  <c:v>1748203.5152755589</c:v>
                </c:pt>
                <c:pt idx="78">
                  <c:v>1798520.0841998262</c:v>
                </c:pt>
                <c:pt idx="79">
                  <c:v>1850166.6874564623</c:v>
                </c:pt>
                <c:pt idx="80">
                  <c:v>1903178.4822782255</c:v>
                </c:pt>
                <c:pt idx="81">
                  <c:v>1957591.5552205129</c:v>
                </c:pt>
                <c:pt idx="82">
                  <c:v>2013442.9467264498</c:v>
                </c:pt>
                <c:pt idx="83">
                  <c:v>2070770.6763413157</c:v>
                </c:pt>
                <c:pt idx="84">
                  <c:v>2129613.7685934729</c:v>
                </c:pt>
                <c:pt idx="85">
                  <c:v>2190012.279559412</c:v>
                </c:pt>
                <c:pt idx="86">
                  <c:v>2252007.3241310017</c:v>
                </c:pt>
                <c:pt idx="87">
                  <c:v>2315641.104003503</c:v>
                </c:pt>
                <c:pt idx="88">
                  <c:v>2380956.9364033975</c:v>
                </c:pt>
                <c:pt idx="89">
                  <c:v>2447999.2835755898</c:v>
                </c:pt>
                <c:pt idx="90">
                  <c:v>2516813.7830500547</c:v>
                </c:pt>
                <c:pt idx="91">
                  <c:v>2587447.2787085311</c:v>
                </c:pt>
                <c:pt idx="92">
                  <c:v>2659947.8526724139</c:v>
                </c:pt>
                <c:pt idx="93">
                  <c:v>2734364.8580335472</c:v>
                </c:pt>
                <c:pt idx="94">
                  <c:v>2810748.9524502032</c:v>
                </c:pt>
                <c:pt idx="95">
                  <c:v>2889152.1326311119</c:v>
                </c:pt>
                <c:pt idx="96">
                  <c:v>2969627.769731022</c:v>
                </c:pt>
              </c:numCache>
            </c:numRef>
          </c:val>
          <c:smooth val="0"/>
          <c:extLst>
            <c:ext xmlns:c16="http://schemas.microsoft.com/office/drawing/2014/chart" uri="{C3380CC4-5D6E-409C-BE32-E72D297353CC}">
              <c16:uniqueId val="{00000001-B308-4D00-8A4A-19C897931868}"/>
            </c:ext>
          </c:extLst>
        </c:ser>
        <c:ser>
          <c:idx val="2"/>
          <c:order val="2"/>
          <c:tx>
            <c:strRef>
              <c:f>'Qtrly Scenario Values'!$A$9</c:f>
              <c:strCache>
                <c:ptCount val="1"/>
                <c:pt idx="0">
                  <c:v>   Worst-Case Drawdown of LRE Portfolio</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'Qtrly Scenario Values'!$B$4:$V$4</c:f>
              <c:numCache>
                <c:formatCode>m/d/yyyy</c:formatCode>
                <c:ptCount val="21"/>
                <c:pt idx="0">
                  <c:v>42551</c:v>
                </c:pt>
                <c:pt idx="1">
                  <c:v>42643</c:v>
                </c:pt>
                <c:pt idx="2">
                  <c:v>42735</c:v>
                </c:pt>
                <c:pt idx="3">
                  <c:v>42825</c:v>
                </c:pt>
                <c:pt idx="4">
                  <c:v>42916</c:v>
                </c:pt>
                <c:pt idx="5">
                  <c:v>43008</c:v>
                </c:pt>
                <c:pt idx="6">
                  <c:v>43100</c:v>
                </c:pt>
                <c:pt idx="7">
                  <c:v>43190</c:v>
                </c:pt>
                <c:pt idx="8">
                  <c:v>43281</c:v>
                </c:pt>
                <c:pt idx="9">
                  <c:v>43373</c:v>
                </c:pt>
                <c:pt idx="10">
                  <c:v>43465</c:v>
                </c:pt>
                <c:pt idx="11">
                  <c:v>43555</c:v>
                </c:pt>
                <c:pt idx="12">
                  <c:v>43646</c:v>
                </c:pt>
                <c:pt idx="13">
                  <c:v>43738</c:v>
                </c:pt>
                <c:pt idx="14">
                  <c:v>43830</c:v>
                </c:pt>
                <c:pt idx="15">
                  <c:v>43921</c:v>
                </c:pt>
                <c:pt idx="16">
                  <c:v>44012</c:v>
                </c:pt>
                <c:pt idx="17">
                  <c:v>44104</c:v>
                </c:pt>
                <c:pt idx="18">
                  <c:v>44196</c:v>
                </c:pt>
                <c:pt idx="19">
                  <c:v>44286</c:v>
                </c:pt>
                <c:pt idx="20">
                  <c:v>44377</c:v>
                </c:pt>
              </c:numCache>
            </c:numRef>
          </c:cat>
          <c:val>
            <c:numRef>
              <c:f>'Qtrly Scenario Values'!$B$9:$CT$9</c:f>
              <c:numCache>
                <c:formatCode>_("$"* #,##0.00_);_("$"* \(#,##0.00\);_("$"* "-"??_);_(@_)</c:formatCode>
                <c:ptCount val="97"/>
                <c:pt idx="0">
                  <c:v>60000</c:v>
                </c:pt>
                <c:pt idx="1">
                  <c:v>65691.732943868075</c:v>
                </c:pt>
                <c:pt idx="2">
                  <c:v>71533.917327249292</c:v>
                </c:pt>
                <c:pt idx="3">
                  <c:v>77530.53008227922</c:v>
                </c:pt>
                <c:pt idx="4">
                  <c:v>83685.653264642009</c:v>
                </c:pt>
                <c:pt idx="5">
                  <c:v>90003.476832335567</c:v>
                </c:pt>
                <c:pt idx="6">
                  <c:v>96488.301497888722</c:v>
                </c:pt>
                <c:pt idx="7">
                  <c:v>103144.54165597195</c:v>
                </c:pt>
                <c:pt idx="8">
                  <c:v>109976.72838839465</c:v>
                </c:pt>
                <c:pt idx="9">
                  <c:v>116989.51254853451</c:v>
                </c:pt>
                <c:pt idx="10">
                  <c:v>124187.66792729851</c:v>
                </c:pt>
                <c:pt idx="11">
                  <c:v>131576.09450277087</c:v>
                </c:pt>
                <c:pt idx="12">
                  <c:v>139159.82177576007</c:v>
                </c:pt>
                <c:pt idx="13">
                  <c:v>146944.01219351531</c:v>
                </c:pt>
                <c:pt idx="14">
                  <c:v>154933.96466394336</c:v>
                </c:pt>
                <c:pt idx="15">
                  <c:v>163135.1181627177</c:v>
                </c:pt>
                <c:pt idx="16">
                  <c:v>171553.0554357357</c:v>
                </c:pt>
                <c:pt idx="17">
                  <c:v>180193.50679944403</c:v>
                </c:pt>
                <c:pt idx="18">
                  <c:v>189062.35404161917</c:v>
                </c:pt>
                <c:pt idx="19">
                  <c:v>198165.63442525867</c:v>
                </c:pt>
                <c:pt idx="20">
                  <c:v>207509.54479830866</c:v>
                </c:pt>
                <c:pt idx="21">
                  <c:v>217100.4458120249</c:v>
                </c:pt>
                <c:pt idx="22">
                  <c:v>226944.86625083929</c:v>
                </c:pt>
                <c:pt idx="23">
                  <c:v>237049.50747667917</c:v>
                </c:pt>
                <c:pt idx="24">
                  <c:v>247421.24799076468</c:v>
                </c:pt>
                <c:pt idx="25">
                  <c:v>258067.14811598969</c:v>
                </c:pt>
                <c:pt idx="26">
                  <c:v>268994.45480307366</c:v>
                </c:pt>
                <c:pt idx="27">
                  <c:v>280210.60656375589</c:v>
                </c:pt>
                <c:pt idx="28">
                  <c:v>291723.23853439081</c:v>
                </c:pt>
                <c:pt idx="29">
                  <c:v>303540.18767339061</c:v>
                </c:pt>
                <c:pt idx="30">
                  <c:v>315669.49809605384</c:v>
                </c:pt>
                <c:pt idx="31">
                  <c:v>328119.42655041115</c:v>
                </c:pt>
                <c:pt idx="32">
                  <c:v>340898.44803781592</c:v>
                </c:pt>
                <c:pt idx="33">
                  <c:v>354015.26158210565</c:v>
                </c:pt>
                <c:pt idx="34">
                  <c:v>367478.79615126183</c:v>
                </c:pt>
                <c:pt idx="35">
                  <c:v>381298.21673559846</c:v>
                </c:pt>
                <c:pt idx="36">
                  <c:v>395482.93058661773</c:v>
                </c:pt>
                <c:pt idx="37">
                  <c:v>410042.59362077934</c:v>
                </c:pt>
                <c:pt idx="38">
                  <c:v>424987.11699254269</c:v>
                </c:pt>
                <c:pt idx="39">
                  <c:v>440326.67384115636</c:v>
                </c:pt>
                <c:pt idx="40">
                  <c:v>456071.70621578774</c:v>
                </c:pt>
                <c:pt idx="41">
                  <c:v>472232.93218370713</c:v>
                </c:pt>
                <c:pt idx="42">
                  <c:v>488821.35312636447</c:v>
                </c:pt>
                <c:pt idx="43">
                  <c:v>505848.2612283256</c:v>
                </c:pt>
                <c:pt idx="44">
                  <c:v>523325.24716416647</c:v>
                </c:pt>
                <c:pt idx="45">
                  <c:v>541264.20798855706</c:v>
                </c:pt>
                <c:pt idx="46">
                  <c:v>559677.35523490666</c:v>
                </c:pt>
                <c:pt idx="47">
                  <c:v>578577.22322808357</c:v>
                </c:pt>
                <c:pt idx="48">
                  <c:v>597976.67761686689</c:v>
                </c:pt>
                <c:pt idx="49">
                  <c:v>617888.92413194047</c:v>
                </c:pt>
                <c:pt idx="50">
                  <c:v>638327.51757538854</c:v>
                </c:pt>
                <c:pt idx="51">
                  <c:v>659306.37104781484</c:v>
                </c:pt>
                <c:pt idx="52">
                  <c:v>680839.76541936432</c:v>
                </c:pt>
                <c:pt idx="53">
                  <c:v>702942.3590510959</c:v>
                </c:pt>
                <c:pt idx="54">
                  <c:v>725629.19777332328</c:v>
                </c:pt>
                <c:pt idx="55">
                  <c:v>748915.72512771655</c:v>
                </c:pt>
                <c:pt idx="56">
                  <c:v>772817.79288013652</c:v>
                </c:pt>
                <c:pt idx="57">
                  <c:v>797351.67181135865</c:v>
                </c:pt>
                <c:pt idx="58">
                  <c:v>822534.0627930311</c:v>
                </c:pt>
                <c:pt idx="59">
                  <c:v>848382.1081564076</c:v>
                </c:pt>
                <c:pt idx="60">
                  <c:v>874913.40336159384</c:v>
                </c:pt>
                <c:pt idx="61">
                  <c:v>902146.00897525041</c:v>
                </c:pt>
                <c:pt idx="62">
                  <c:v>930098.46296490682</c:v>
                </c:pt>
                <c:pt idx="63">
                  <c:v>958789.79331825476</c:v>
                </c:pt>
                <c:pt idx="64">
                  <c:v>988239.53099601145</c:v>
                </c:pt>
                <c:pt idx="65">
                  <c:v>1018467.7232271702</c:v>
                </c:pt>
                <c:pt idx="66">
                  <c:v>1049494.9471556887</c:v>
                </c:pt>
                <c:pt idx="67">
                  <c:v>1081342.3238479048</c:v>
                </c:pt>
                <c:pt idx="68">
                  <c:v>1114031.5326702148</c:v>
                </c:pt>
                <c:pt idx="69">
                  <c:v>1147584.8260468009</c:v>
                </c:pt>
                <c:pt idx="70">
                  <c:v>1182025.0446074565</c:v>
                </c:pt>
                <c:pt idx="71">
                  <c:v>1217375.6327358165</c:v>
                </c:pt>
                <c:pt idx="72">
                  <c:v>1253660.6545285806</c:v>
                </c:pt>
                <c:pt idx="73">
                  <c:v>1290904.8101765914</c:v>
                </c:pt>
                <c:pt idx="74">
                  <c:v>1329133.4527789191</c:v>
                </c:pt>
                <c:pt idx="75">
                  <c:v>1368372.6056013987</c:v>
                </c:pt>
                <c:pt idx="76">
                  <c:v>1408648.9797913667</c:v>
                </c:pt>
                <c:pt idx="77">
                  <c:v>1449989.9925606586</c:v>
                </c:pt>
                <c:pt idx="78">
                  <c:v>1492423.7858492425</c:v>
                </c:pt>
                <c:pt idx="79">
                  <c:v>1535979.2454821947</c:v>
                </c:pt>
                <c:pt idx="80">
                  <c:v>1580686.0208330592</c:v>
                </c:pt>
                <c:pt idx="81">
                  <c:v>1626574.5450069732</c:v>
                </c:pt>
                <c:pt idx="82">
                  <c:v>1673676.0555573013</c:v>
                </c:pt>
                <c:pt idx="83">
                  <c:v>1722022.6157498783</c:v>
                </c:pt>
                <c:pt idx="84">
                  <c:v>1771647.1363893379</c:v>
                </c:pt>
                <c:pt idx="85">
                  <c:v>1822583.3982223824</c:v>
                </c:pt>
                <c:pt idx="86">
                  <c:v>1874866.0749332465</c:v>
                </c:pt>
                <c:pt idx="87">
                  <c:v>1928530.7567470071</c:v>
                </c:pt>
                <c:pt idx="88">
                  <c:v>1983613.9746568073</c:v>
                </c:pt>
                <c:pt idx="89">
                  <c:v>2040153.2252914868</c:v>
                </c:pt>
                <c:pt idx="90">
                  <c:v>2098186.9964405461</c:v>
                </c:pt>
                <c:pt idx="91">
                  <c:v>2157754.7932538204</c:v>
                </c:pt>
                <c:pt idx="92">
                  <c:v>2218897.1651336988</c:v>
                </c:pt>
                <c:pt idx="93">
                  <c:v>2281655.733338193</c:v>
                </c:pt>
                <c:pt idx="94">
                  <c:v>2346073.2193136485</c:v>
                </c:pt>
                <c:pt idx="95">
                  <c:v>2412193.4737763829</c:v>
                </c:pt>
                <c:pt idx="96">
                  <c:v>2480061.5065630479</c:v>
                </c:pt>
              </c:numCache>
            </c:numRef>
          </c:val>
          <c:smooth val="0"/>
          <c:extLst>
            <c:ext xmlns:c16="http://schemas.microsoft.com/office/drawing/2014/chart" uri="{C3380CC4-5D6E-409C-BE32-E72D297353CC}">
              <c16:uniqueId val="{00000002-B308-4D00-8A4A-19C897931868}"/>
            </c:ext>
          </c:extLst>
        </c:ser>
        <c:ser>
          <c:idx val="3"/>
          <c:order val="3"/>
          <c:tx>
            <c:strRef>
              <c:f>'Qtrly Scenario Values'!$A$10</c:f>
              <c:strCache>
                <c:ptCount val="1"/>
                <c:pt idx="0">
                  <c:v>Level 2 Portfolio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'Qtrly Scenario Values'!$B$4:$V$4</c:f>
              <c:numCache>
                <c:formatCode>m/d/yyyy</c:formatCode>
                <c:ptCount val="21"/>
                <c:pt idx="0">
                  <c:v>42551</c:v>
                </c:pt>
                <c:pt idx="1">
                  <c:v>42643</c:v>
                </c:pt>
                <c:pt idx="2">
                  <c:v>42735</c:v>
                </c:pt>
                <c:pt idx="3">
                  <c:v>42825</c:v>
                </c:pt>
                <c:pt idx="4">
                  <c:v>42916</c:v>
                </c:pt>
                <c:pt idx="5">
                  <c:v>43008</c:v>
                </c:pt>
                <c:pt idx="6">
                  <c:v>43100</c:v>
                </c:pt>
                <c:pt idx="7">
                  <c:v>43190</c:v>
                </c:pt>
                <c:pt idx="8">
                  <c:v>43281</c:v>
                </c:pt>
                <c:pt idx="9">
                  <c:v>43373</c:v>
                </c:pt>
                <c:pt idx="10">
                  <c:v>43465</c:v>
                </c:pt>
                <c:pt idx="11">
                  <c:v>43555</c:v>
                </c:pt>
                <c:pt idx="12">
                  <c:v>43646</c:v>
                </c:pt>
                <c:pt idx="13">
                  <c:v>43738</c:v>
                </c:pt>
                <c:pt idx="14">
                  <c:v>43830</c:v>
                </c:pt>
                <c:pt idx="15">
                  <c:v>43921</c:v>
                </c:pt>
                <c:pt idx="16">
                  <c:v>44012</c:v>
                </c:pt>
                <c:pt idx="17">
                  <c:v>44104</c:v>
                </c:pt>
                <c:pt idx="18">
                  <c:v>44196</c:v>
                </c:pt>
                <c:pt idx="19">
                  <c:v>44286</c:v>
                </c:pt>
                <c:pt idx="20">
                  <c:v>44377</c:v>
                </c:pt>
              </c:numCache>
            </c:numRef>
          </c:cat>
          <c:val>
            <c:numRef>
              <c:f>'Qtrly Scenario Values'!$B$10:$CT$10</c:f>
              <c:numCache>
                <c:formatCode>_("$"* #,##0.00_);_("$"* \(#,##0.00\);_("$"* "-"??_);_(@_)</c:formatCode>
                <c:ptCount val="97"/>
                <c:pt idx="0">
                  <c:v>100000</c:v>
                </c:pt>
                <c:pt idx="1">
                  <c:v>106020.36087846044</c:v>
                </c:pt>
                <c:pt idx="2">
                  <c:v>112157.67657993104</c:v>
                </c:pt>
                <c:pt idx="3">
                  <c:v>118414.21913276713</c:v>
                </c:pt>
                <c:pt idx="4">
                  <c:v>124792.30470298951</c:v>
                </c:pt>
                <c:pt idx="5">
                  <c:v>131294.29445172678</c:v>
                </c:pt>
                <c:pt idx="6">
                  <c:v>137922.59540931502</c:v>
                </c:pt>
                <c:pt idx="7">
                  <c:v>144679.66136637802</c:v>
                </c:pt>
                <c:pt idx="8">
                  <c:v>151567.99378221817</c:v>
                </c:pt>
                <c:pt idx="9">
                  <c:v>158590.14271085442</c:v>
                </c:pt>
                <c:pt idx="10">
                  <c:v>165748.7077450497</c:v>
                </c:pt>
                <c:pt idx="11">
                  <c:v>173046.33897867773</c:v>
                </c:pt>
                <c:pt idx="12">
                  <c:v>180485.73798778511</c:v>
                </c:pt>
                <c:pt idx="13">
                  <c:v>188069.65883071226</c:v>
                </c:pt>
                <c:pt idx="14">
                  <c:v>195800.90906764317</c:v>
                </c:pt>
                <c:pt idx="15">
                  <c:v>203682.35079996142</c:v>
                </c:pt>
                <c:pt idx="16">
                  <c:v>211716.90172979739</c:v>
                </c:pt>
                <c:pt idx="17">
                  <c:v>219907.53624015872</c:v>
                </c:pt>
                <c:pt idx="18">
                  <c:v>228257.28649604411</c:v>
                </c:pt>
                <c:pt idx="19">
                  <c:v>236769.24356694781</c:v>
                </c:pt>
                <c:pt idx="20">
                  <c:v>245446.55857117067</c:v>
                </c:pt>
                <c:pt idx="21">
                  <c:v>254292.4438423609</c:v>
                </c:pt>
                <c:pt idx="22">
                  <c:v>263310.17411871714</c:v>
                </c:pt>
                <c:pt idx="23">
                  <c:v>272503.08775529318</c:v>
                </c:pt>
                <c:pt idx="24">
                  <c:v>281874.58795985387</c:v>
                </c:pt>
                <c:pt idx="25">
                  <c:v>291428.14405273931</c:v>
                </c:pt>
                <c:pt idx="26">
                  <c:v>301167.29275120405</c:v>
                </c:pt>
                <c:pt idx="27">
                  <c:v>311095.63947870617</c:v>
                </c:pt>
                <c:pt idx="28">
                  <c:v>321216.85969963169</c:v>
                </c:pt>
                <c:pt idx="29">
                  <c:v>331534.70027994801</c:v>
                </c:pt>
                <c:pt idx="30">
                  <c:v>342052.98087428993</c:v>
                </c:pt>
                <c:pt idx="31">
                  <c:v>352775.5953399922</c:v>
                </c:pt>
                <c:pt idx="32">
                  <c:v>363706.51317859179</c:v>
                </c:pt>
                <c:pt idx="33">
                  <c:v>374849.78100533341</c:v>
                </c:pt>
                <c:pt idx="34">
                  <c:v>386209.52404722269</c:v>
                </c:pt>
                <c:pt idx="35">
                  <c:v>397789.94767018111</c:v>
                </c:pt>
                <c:pt idx="36">
                  <c:v>409595.33893586864</c:v>
                </c:pt>
                <c:pt idx="37">
                  <c:v>421630.06818874954</c:v>
                </c:pt>
                <c:pt idx="38">
                  <c:v>433898.59067398997</c:v>
                </c:pt>
                <c:pt idx="39">
                  <c:v>446405.4481867851</c:v>
                </c:pt>
                <c:pt idx="40">
                  <c:v>459155.27075372764</c:v>
                </c:pt>
                <c:pt idx="41">
                  <c:v>472152.77834683907</c:v>
                </c:pt>
                <c:pt idx="42">
                  <c:v>485402.7826308987</c:v>
                </c:pt>
                <c:pt idx="43">
                  <c:v>498910.18874471745</c:v>
                </c:pt>
                <c:pt idx="44">
                  <c:v>512679.99711701536</c:v>
                </c:pt>
                <c:pt idx="45">
                  <c:v>526717.30531757569</c:v>
                </c:pt>
                <c:pt idx="46">
                  <c:v>541027.30994436005</c:v>
                </c:pt>
                <c:pt idx="47">
                  <c:v>555615.30854728434</c:v>
                </c:pt>
                <c:pt idx="48">
                  <c:v>570486.70158936607</c:v>
                </c:pt>
                <c:pt idx="49">
                  <c:v>585646.99444597121</c:v>
                </c:pt>
                <c:pt idx="50">
                  <c:v>601101.79944289837</c:v>
                </c:pt>
                <c:pt idx="51">
                  <c:v>616856.83793405653</c:v>
                </c:pt>
                <c:pt idx="52">
                  <c:v>632917.94241950486</c:v>
                </c:pt>
                <c:pt idx="53">
                  <c:v>649291.05870463839</c:v>
                </c:pt>
                <c:pt idx="54">
                  <c:v>665982.24810131965</c:v>
                </c:pt>
                <c:pt idx="55">
                  <c:v>682997.68967177044</c:v>
                </c:pt>
                <c:pt idx="56">
                  <c:v>700343.6825160546</c:v>
                </c:pt>
                <c:pt idx="57">
                  <c:v>718026.64810399886</c:v>
                </c:pt>
                <c:pt idx="58">
                  <c:v>736053.13265241473</c:v>
                </c:pt>
                <c:pt idx="59">
                  <c:v>754429.80954850162</c:v>
                </c:pt>
                <c:pt idx="60">
                  <c:v>773163.48182032851</c:v>
                </c:pt>
                <c:pt idx="61">
                  <c:v>792261.08465530828</c:v>
                </c:pt>
                <c:pt idx="62">
                  <c:v>811729.68796759739</c:v>
                </c:pt>
                <c:pt idx="63">
                  <c:v>831576.4990153712</c:v>
                </c:pt>
                <c:pt idx="64">
                  <c:v>851808.86506894429</c:v>
                </c:pt>
                <c:pt idx="65">
                  <c:v>872434.27613072249</c:v>
                </c:pt>
                <c:pt idx="66">
                  <c:v>893460.36770799465</c:v>
                </c:pt>
                <c:pt idx="67">
                  <c:v>914894.92363959039</c:v>
                </c:pt>
                <c:pt idx="68">
                  <c:v>936745.87897744926</c:v>
                </c:pt>
                <c:pt idx="69">
                  <c:v>959021.32292416971</c:v>
                </c:pt>
                <c:pt idx="70">
                  <c:v>981729.5018276237</c:v>
                </c:pt>
                <c:pt idx="71">
                  <c:v>1004878.8222337471</c:v>
                </c:pt>
                <c:pt idx="72">
                  <c:v>1028477.8539986347</c:v>
                </c:pt>
                <c:pt idx="73">
                  <c:v>1052535.3334610928</c:v>
                </c:pt>
                <c:pt idx="74">
                  <c:v>1077060.166676823</c:v>
                </c:pt>
                <c:pt idx="75">
                  <c:v>1102061.4327154362</c:v>
                </c:pt>
                <c:pt idx="76">
                  <c:v>1127548.3870215148</c:v>
                </c:pt>
                <c:pt idx="77">
                  <c:v>1153530.4648409695</c:v>
                </c:pt>
                <c:pt idx="78">
                  <c:v>1180017.2847139582</c:v>
                </c:pt>
                <c:pt idx="79">
                  <c:v>1207018.6520356606</c:v>
                </c:pt>
                <c:pt idx="80">
                  <c:v>1234544.5626862254</c:v>
                </c:pt>
                <c:pt idx="81">
                  <c:v>1262605.2067312365</c:v>
                </c:pt>
                <c:pt idx="82">
                  <c:v>1291210.9721940644</c:v>
                </c:pt>
                <c:pt idx="83">
                  <c:v>1320372.4489015029</c:v>
                </c:pt>
                <c:pt idx="84">
                  <c:v>1350100.432404113</c:v>
                </c:pt>
                <c:pt idx="85">
                  <c:v>1380405.9279727249</c:v>
                </c:pt>
                <c:pt idx="86">
                  <c:v>1411300.1546725789</c:v>
                </c:pt>
                <c:pt idx="87">
                  <c:v>1442794.5495166124</c:v>
                </c:pt>
                <c:pt idx="88">
                  <c:v>1474900.7716994314</c:v>
                </c:pt>
                <c:pt idx="89">
                  <c:v>1507630.7069135322</c:v>
                </c:pt>
                <c:pt idx="90">
                  <c:v>1540996.4717493746</c:v>
                </c:pt>
                <c:pt idx="91">
                  <c:v>1575010.4181809309</c:v>
                </c:pt>
                <c:pt idx="92">
                  <c:v>1609685.1381383752</c:v>
                </c:pt>
                <c:pt idx="93">
                  <c:v>1645033.4681696042</c:v>
                </c:pt>
                <c:pt idx="94">
                  <c:v>1681068.4941923139</c:v>
                </c:pt>
                <c:pt idx="95">
                  <c:v>1717803.5563383948</c:v>
                </c:pt>
                <c:pt idx="96">
                  <c:v>1755252.2538924348</c:v>
                </c:pt>
              </c:numCache>
            </c:numRef>
          </c:val>
          <c:smooth val="0"/>
          <c:extLst>
            <c:ext xmlns:c16="http://schemas.microsoft.com/office/drawing/2014/chart" uri="{C3380CC4-5D6E-409C-BE32-E72D297353CC}">
              <c16:uniqueId val="{00000003-B308-4D00-8A4A-19C897931868}"/>
            </c:ext>
          </c:extLst>
        </c:ser>
        <c:ser>
          <c:idx val="4"/>
          <c:order val="4"/>
          <c:tx>
            <c:strRef>
              <c:f>'Qtrly Scenario Values'!$A$11</c:f>
              <c:strCache>
                <c:ptCount val="1"/>
                <c:pt idx="0">
                  <c:v>   Worst-Case Drawdown of Level 2 Portfolio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'Qtrly Scenario Values'!$B$4:$V$4</c:f>
              <c:numCache>
                <c:formatCode>m/d/yyyy</c:formatCode>
                <c:ptCount val="21"/>
                <c:pt idx="0">
                  <c:v>42551</c:v>
                </c:pt>
                <c:pt idx="1">
                  <c:v>42643</c:v>
                </c:pt>
                <c:pt idx="2">
                  <c:v>42735</c:v>
                </c:pt>
                <c:pt idx="3">
                  <c:v>42825</c:v>
                </c:pt>
                <c:pt idx="4">
                  <c:v>42916</c:v>
                </c:pt>
                <c:pt idx="5">
                  <c:v>43008</c:v>
                </c:pt>
                <c:pt idx="6">
                  <c:v>43100</c:v>
                </c:pt>
                <c:pt idx="7">
                  <c:v>43190</c:v>
                </c:pt>
                <c:pt idx="8">
                  <c:v>43281</c:v>
                </c:pt>
                <c:pt idx="9">
                  <c:v>43373</c:v>
                </c:pt>
                <c:pt idx="10">
                  <c:v>43465</c:v>
                </c:pt>
                <c:pt idx="11">
                  <c:v>43555</c:v>
                </c:pt>
                <c:pt idx="12">
                  <c:v>43646</c:v>
                </c:pt>
                <c:pt idx="13">
                  <c:v>43738</c:v>
                </c:pt>
                <c:pt idx="14">
                  <c:v>43830</c:v>
                </c:pt>
                <c:pt idx="15">
                  <c:v>43921</c:v>
                </c:pt>
                <c:pt idx="16">
                  <c:v>44012</c:v>
                </c:pt>
                <c:pt idx="17">
                  <c:v>44104</c:v>
                </c:pt>
                <c:pt idx="18">
                  <c:v>44196</c:v>
                </c:pt>
                <c:pt idx="19">
                  <c:v>44286</c:v>
                </c:pt>
                <c:pt idx="20">
                  <c:v>44377</c:v>
                </c:pt>
              </c:numCache>
            </c:numRef>
          </c:cat>
          <c:val>
            <c:numRef>
              <c:f>'Qtrly Scenario Values'!$B$11:$CT$11</c:f>
              <c:numCache>
                <c:formatCode>_("$"* #,##0.00_);_("$"* \(#,##0.00\);_("$"* "-"??_);_(@_)</c:formatCode>
                <c:ptCount val="97"/>
                <c:pt idx="0">
                  <c:v>75000</c:v>
                </c:pt>
                <c:pt idx="1">
                  <c:v>80534.697205753604</c:v>
                </c:pt>
                <c:pt idx="2">
                  <c:v>86176.91446639788</c:v>
                </c:pt>
                <c:pt idx="3">
                  <c:v>91928.740525322719</c:v>
                </c:pt>
                <c:pt idx="4">
                  <c:v>97792.304702989495</c:v>
                </c:pt>
                <c:pt idx="5">
                  <c:v>103769.77768520339</c:v>
                </c:pt>
                <c:pt idx="6">
                  <c:v>109863.3723266992</c:v>
                </c:pt>
                <c:pt idx="7">
                  <c:v>116075.34447033804</c:v>
                </c:pt>
                <c:pt idx="8">
                  <c:v>122407.99378221815</c:v>
                </c:pt>
                <c:pt idx="9">
                  <c:v>128863.66460300917</c:v>
                </c:pt>
                <c:pt idx="10">
                  <c:v>135444.74681582465</c:v>
                </c:pt>
                <c:pt idx="11">
                  <c:v>142153.67673095458</c:v>
                </c:pt>
                <c:pt idx="12">
                  <c:v>148992.93798778512</c:v>
                </c:pt>
                <c:pt idx="13">
                  <c:v>155965.06247423941</c:v>
                </c:pt>
                <c:pt idx="14">
                  <c:v>163072.63126408012</c:v>
                </c:pt>
                <c:pt idx="15">
                  <c:v>170318.27557242045</c:v>
                </c:pt>
                <c:pt idx="16">
                  <c:v>177704.67772979743</c:v>
                </c:pt>
                <c:pt idx="17">
                  <c:v>185234.57217516805</c:v>
                </c:pt>
                <c:pt idx="18">
                  <c:v>192910.74646819601</c:v>
                </c:pt>
                <c:pt idx="19">
                  <c:v>200736.04232120357</c:v>
                </c:pt>
                <c:pt idx="20">
                  <c:v>208713.3566511707</c:v>
                </c:pt>
                <c:pt idx="21">
                  <c:v>216845.64265217099</c:v>
                </c:pt>
                <c:pt idx="22">
                  <c:v>225135.9108886412</c:v>
                </c:pt>
                <c:pt idx="23">
                  <c:v>233587.23040988937</c:v>
                </c:pt>
                <c:pt idx="24">
                  <c:v>242202.72988625386</c:v>
                </c:pt>
                <c:pt idx="25">
                  <c:v>250985.59876733416</c:v>
                </c:pt>
                <c:pt idx="26">
                  <c:v>259939.08846272199</c:v>
                </c:pt>
                <c:pt idx="27">
                  <c:v>269066.51354567002</c:v>
                </c:pt>
                <c:pt idx="28">
                  <c:v>278371.2529801437</c:v>
                </c:pt>
                <c:pt idx="29">
                  <c:v>287856.75137171044</c:v>
                </c:pt>
                <c:pt idx="30">
                  <c:v>297526.52024272928</c:v>
                </c:pt>
                <c:pt idx="31">
                  <c:v>307384.13933231315</c:v>
                </c:pt>
                <c:pt idx="32">
                  <c:v>317433.25792154472</c:v>
                </c:pt>
                <c:pt idx="33">
                  <c:v>327677.59618443676</c:v>
                </c:pt>
                <c:pt idx="34">
                  <c:v>338120.94656513713</c:v>
                </c:pt>
                <c:pt idx="35">
                  <c:v>348767.17518188769</c:v>
                </c:pt>
                <c:pt idx="36">
                  <c:v>359620.22325825779</c:v>
                </c:pt>
                <c:pt idx="37">
                  <c:v>370684.10858218122</c:v>
                </c:pt>
                <c:pt idx="38">
                  <c:v>381962.92699333758</c:v>
                </c:pt>
                <c:pt idx="39">
                  <c:v>393460.85389942821</c:v>
                </c:pt>
                <c:pt idx="40">
                  <c:v>405182.14582190791</c:v>
                </c:pt>
                <c:pt idx="41">
                  <c:v>417131.14197174524</c:v>
                </c:pt>
                <c:pt idx="42">
                  <c:v>429312.26585579413</c:v>
                </c:pt>
                <c:pt idx="43">
                  <c:v>441730.02691437199</c:v>
                </c:pt>
                <c:pt idx="44">
                  <c:v>454389.02219065005</c:v>
                </c:pt>
                <c:pt idx="45">
                  <c:v>467293.93803247431</c:v>
                </c:pt>
                <c:pt idx="46">
                  <c:v>480449.55182724714</c:v>
                </c:pt>
                <c:pt idx="47">
                  <c:v>493860.73377051123</c:v>
                </c:pt>
                <c:pt idx="48">
                  <c:v>507532.44866889151</c:v>
                </c:pt>
                <c:pt idx="49">
                  <c:v>521469.75777806173</c:v>
                </c:pt>
                <c:pt idx="50">
                  <c:v>535677.82067641639</c:v>
                </c:pt>
                <c:pt idx="51">
                  <c:v>550161.89717514161</c:v>
                </c:pt>
                <c:pt idx="52">
                  <c:v>564927.34926539229</c:v>
                </c:pt>
                <c:pt idx="53">
                  <c:v>579979.64310329617</c:v>
                </c:pt>
                <c:pt idx="54">
                  <c:v>595324.35103351914</c:v>
                </c:pt>
                <c:pt idx="55">
                  <c:v>610967.15365214238</c:v>
                </c:pt>
                <c:pt idx="56">
                  <c:v>626913.84190961311</c:v>
                </c:pt>
                <c:pt idx="57">
                  <c:v>643170.31925454922</c:v>
                </c:pt>
                <c:pt idx="58">
                  <c:v>659742.60381919006</c:v>
                </c:pt>
                <c:pt idx="59">
                  <c:v>676636.83064730314</c:v>
                </c:pt>
                <c:pt idx="60">
                  <c:v>693859.25396537164</c:v>
                </c:pt>
                <c:pt idx="61">
                  <c:v>711416.2494979027</c:v>
                </c:pt>
                <c:pt idx="62">
                  <c:v>729314.31682771479</c:v>
                </c:pt>
                <c:pt idx="63">
                  <c:v>747560.08180207689</c:v>
                </c:pt>
                <c:pt idx="64">
                  <c:v>766160.29898559081</c:v>
                </c:pt>
                <c:pt idx="65">
                  <c:v>785121.85416072432</c:v>
                </c:pt>
                <c:pt idx="66">
                  <c:v>804451.76687692141</c:v>
                </c:pt>
                <c:pt idx="67">
                  <c:v>824157.19304923248</c:v>
                </c:pt>
                <c:pt idx="68">
                  <c:v>844245.42760742747</c:v>
                </c:pt>
                <c:pt idx="69">
                  <c:v>864723.9071965717</c:v>
                </c:pt>
                <c:pt idx="70">
                  <c:v>885600.21293006453</c:v>
                </c:pt>
                <c:pt idx="71">
                  <c:v>906882.07319616049</c:v>
                </c:pt>
                <c:pt idx="72">
                  <c:v>928577.36651901109</c:v>
                </c:pt>
                <c:pt idx="73">
                  <c:v>950694.12447528681</c:v>
                </c:pt>
                <c:pt idx="74">
                  <c:v>973240.53466745908</c:v>
                </c:pt>
                <c:pt idx="75">
                  <c:v>996224.94375484274</c:v>
                </c:pt>
                <c:pt idx="76">
                  <c:v>1019655.8605435215</c:v>
                </c:pt>
                <c:pt idx="77">
                  <c:v>1043541.9591362993</c:v>
                </c:pt>
                <c:pt idx="78">
                  <c:v>1067892.0821438453</c:v>
                </c:pt>
                <c:pt idx="79">
                  <c:v>1092715.2439582197</c:v>
                </c:pt>
                <c:pt idx="80">
                  <c:v>1118020.6340899926</c:v>
                </c:pt>
                <c:pt idx="81">
                  <c:v>1143817.6205701926</c:v>
                </c:pt>
                <c:pt idx="82">
                  <c:v>1170115.7534183422</c:v>
                </c:pt>
                <c:pt idx="83">
                  <c:v>1196924.7681778665</c:v>
                </c:pt>
                <c:pt idx="84">
                  <c:v>1224254.5895201813</c:v>
                </c:pt>
                <c:pt idx="85">
                  <c:v>1252115.3349187972</c:v>
                </c:pt>
                <c:pt idx="86">
                  <c:v>1280517.318394799</c:v>
                </c:pt>
                <c:pt idx="87">
                  <c:v>1309471.0543350852</c:v>
                </c:pt>
                <c:pt idx="88">
                  <c:v>1338987.2613847852</c:v>
                </c:pt>
                <c:pt idx="89">
                  <c:v>1369076.8664152904</c:v>
                </c:pt>
                <c:pt idx="90">
                  <c:v>1399751.0085693721</c:v>
                </c:pt>
                <c:pt idx="91">
                  <c:v>1431021.0433848812</c:v>
                </c:pt>
                <c:pt idx="92">
                  <c:v>1462898.5469985572</c:v>
                </c:pt>
                <c:pt idx="93">
                  <c:v>1495395.3204315028</c:v>
                </c:pt>
                <c:pt idx="94">
                  <c:v>1528523.3939579111</c:v>
                </c:pt>
                <c:pt idx="95">
                  <c:v>1562295.031558661</c:v>
                </c:pt>
                <c:pt idx="96">
                  <c:v>1596722.7354614311</c:v>
                </c:pt>
              </c:numCache>
            </c:numRef>
          </c:val>
          <c:smooth val="0"/>
          <c:extLst>
            <c:ext xmlns:c16="http://schemas.microsoft.com/office/drawing/2014/chart" uri="{C3380CC4-5D6E-409C-BE32-E72D297353CC}">
              <c16:uniqueId val="{00000004-B308-4D00-8A4A-19C897931868}"/>
            </c:ext>
          </c:extLst>
        </c:ser>
        <c:ser>
          <c:idx val="5"/>
          <c:order val="5"/>
          <c:tx>
            <c:strRef>
              <c:f>'Qtrly Scenario Values'!$A$13</c:f>
              <c:strCache>
                <c:ptCount val="1"/>
                <c:pt idx="0">
                  <c:v>My Level3 Portfolio (Actual Period-End Value)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'Qtrly Scenario Values'!$B$4:$V$4</c:f>
              <c:numCache>
                <c:formatCode>m/d/yyyy</c:formatCode>
                <c:ptCount val="21"/>
                <c:pt idx="0">
                  <c:v>42551</c:v>
                </c:pt>
                <c:pt idx="1">
                  <c:v>42643</c:v>
                </c:pt>
                <c:pt idx="2">
                  <c:v>42735</c:v>
                </c:pt>
                <c:pt idx="3">
                  <c:v>42825</c:v>
                </c:pt>
                <c:pt idx="4">
                  <c:v>42916</c:v>
                </c:pt>
                <c:pt idx="5">
                  <c:v>43008</c:v>
                </c:pt>
                <c:pt idx="6">
                  <c:v>43100</c:v>
                </c:pt>
                <c:pt idx="7">
                  <c:v>43190</c:v>
                </c:pt>
                <c:pt idx="8">
                  <c:v>43281</c:v>
                </c:pt>
                <c:pt idx="9">
                  <c:v>43373</c:v>
                </c:pt>
                <c:pt idx="10">
                  <c:v>43465</c:v>
                </c:pt>
                <c:pt idx="11">
                  <c:v>43555</c:v>
                </c:pt>
                <c:pt idx="12">
                  <c:v>43646</c:v>
                </c:pt>
                <c:pt idx="13">
                  <c:v>43738</c:v>
                </c:pt>
                <c:pt idx="14">
                  <c:v>43830</c:v>
                </c:pt>
                <c:pt idx="15">
                  <c:v>43921</c:v>
                </c:pt>
                <c:pt idx="16">
                  <c:v>44012</c:v>
                </c:pt>
                <c:pt idx="17">
                  <c:v>44104</c:v>
                </c:pt>
                <c:pt idx="18">
                  <c:v>44196</c:v>
                </c:pt>
                <c:pt idx="19">
                  <c:v>44286</c:v>
                </c:pt>
                <c:pt idx="20">
                  <c:v>44377</c:v>
                </c:pt>
              </c:numCache>
            </c:numRef>
          </c:cat>
          <c:val>
            <c:numRef>
              <c:f>'Qtrly Scenario Values'!$B$13:$CT$13</c:f>
              <c:numCache>
                <c:formatCode>_("$"* #,##0.00_);_("$"* \(#,##0.00\);_("$"* "-"??_);_(@_)</c:formatCode>
                <c:ptCount val="97"/>
                <c:pt idx="0">
                  <c:v>100000</c:v>
                </c:pt>
                <c:pt idx="1">
                  <c:v>103500</c:v>
                </c:pt>
                <c:pt idx="2">
                  <c:v>107000</c:v>
                </c:pt>
                <c:pt idx="3">
                  <c:v>112200</c:v>
                </c:pt>
                <c:pt idx="4">
                  <c:v>117000</c:v>
                </c:pt>
                <c:pt idx="5">
                  <c:v>121750</c:v>
                </c:pt>
                <c:pt idx="6">
                  <c:v>125000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numCache>
            </c:numRef>
          </c:val>
          <c:smooth val="0"/>
          <c:extLst>
            <c:ext xmlns:c16="http://schemas.microsoft.com/office/drawing/2014/chart" uri="{C3380CC4-5D6E-409C-BE32-E72D297353CC}">
              <c16:uniqueId val="{00000005-B308-4D00-8A4A-19C897931868}"/>
            </c:ext>
          </c:extLst>
        </c:ser>
        <c:dLbls>
          <c:showLegendKey val="0"/>
          <c:showVal val="0"/>
          <c:showCatName val="0"/>
          <c:showSerName val="0"/>
          <c:showPercent val="0"/>
          <c:showBubbleSize val="0"/>
        </c:dLbls>
        <c:marker val="1"/>
        <c:smooth val="0"/>
        <c:axId val="546738816"/>
        <c:axId val="546740784"/>
      </c:lineChart>
      <c:dateAx>
        <c:axId val="546738816"/>
        <c:scaling>
          <c:orientation val="minMax"/>
        </c:scaling>
        <c:delete val="0"/>
        <c:axPos val="b"/>
        <c:numFmt formatCode="mm/yyyy" sourceLinked="0"/>
        <c:majorTickMark val="cross"/>
        <c:minorTickMark val="cross"/>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6740784"/>
        <c:crosses val="autoZero"/>
        <c:auto val="1"/>
        <c:lblOffset val="100"/>
        <c:baseTimeUnit val="months"/>
        <c:majorUnit val="12"/>
        <c:majorTimeUnit val="months"/>
        <c:minorUnit val="3"/>
        <c:minorTimeUnit val="months"/>
      </c:dateAx>
      <c:valAx>
        <c:axId val="546740784"/>
        <c:scaling>
          <c:orientation val="minMax"/>
          <c:min val="1000"/>
        </c:scaling>
        <c:delete val="0"/>
        <c:axPos val="r"/>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6738816"/>
        <c:crosses val="max"/>
        <c:crossBetween val="between"/>
      </c:valAx>
      <c:spPr>
        <a:noFill/>
        <a:ln>
          <a:noFill/>
        </a:ln>
        <a:effectLst/>
      </c:spPr>
    </c:plotArea>
    <c:legend>
      <c:legendPos val="r"/>
      <c:layout>
        <c:manualLayout>
          <c:xMode val="edge"/>
          <c:yMode val="edge"/>
          <c:x val="3.0292652000527963E-2"/>
          <c:y val="8.2519403573212885E-2"/>
          <c:w val="0.27061419053863117"/>
          <c:h val="0.18096641405079056"/>
        </c:manualLayout>
      </c:layout>
      <c:overlay val="0"/>
      <c:spPr>
        <a:solidFill>
          <a:schemeClr val="bg1">
            <a:lumMod val="85000"/>
          </a:schemeClr>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My Level3</a:t>
            </a:r>
            <a:r>
              <a:rPr lang="en-US" baseline="0"/>
              <a:t> Chart - Annual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1.2091233855454795E-2"/>
          <c:y val="6.6291331546023236E-2"/>
          <c:w val="0.91087600859455631"/>
          <c:h val="0.84240695784340636"/>
        </c:manualLayout>
      </c:layout>
      <c:lineChart>
        <c:grouping val="standard"/>
        <c:varyColors val="0"/>
        <c:ser>
          <c:idx val="0"/>
          <c:order val="0"/>
          <c:tx>
            <c:strRef>
              <c:f>'Annual Scenario Values'!$A$7</c:f>
              <c:strCache>
                <c:ptCount val="1"/>
                <c:pt idx="0">
                  <c:v>Low-Risk Portfolio Growth</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'Annual Scenario Values'!$B$4:$CT$4</c:f>
              <c:numCache>
                <c:formatCode>m/d/yyyy</c:formatCode>
                <c:ptCount val="97"/>
                <c:pt idx="0">
                  <c:v>42551</c:v>
                </c:pt>
                <c:pt idx="1">
                  <c:v>42916</c:v>
                </c:pt>
                <c:pt idx="2">
                  <c:v>43281</c:v>
                </c:pt>
                <c:pt idx="3">
                  <c:v>43646</c:v>
                </c:pt>
                <c:pt idx="4">
                  <c:v>44012</c:v>
                </c:pt>
                <c:pt idx="5">
                  <c:v>44377</c:v>
                </c:pt>
                <c:pt idx="6">
                  <c:v>44742</c:v>
                </c:pt>
                <c:pt idx="7">
                  <c:v>45107</c:v>
                </c:pt>
                <c:pt idx="8">
                  <c:v>45473</c:v>
                </c:pt>
                <c:pt idx="9">
                  <c:v>45838</c:v>
                </c:pt>
                <c:pt idx="10">
                  <c:v>46203</c:v>
                </c:pt>
                <c:pt idx="11">
                  <c:v>46568</c:v>
                </c:pt>
                <c:pt idx="12">
                  <c:v>46934</c:v>
                </c:pt>
                <c:pt idx="13">
                  <c:v>47299</c:v>
                </c:pt>
                <c:pt idx="14">
                  <c:v>47664</c:v>
                </c:pt>
                <c:pt idx="15">
                  <c:v>48029</c:v>
                </c:pt>
                <c:pt idx="16">
                  <c:v>48395</c:v>
                </c:pt>
                <c:pt idx="17">
                  <c:v>48760</c:v>
                </c:pt>
                <c:pt idx="18">
                  <c:v>49125</c:v>
                </c:pt>
                <c:pt idx="19">
                  <c:v>49490</c:v>
                </c:pt>
                <c:pt idx="20">
                  <c:v>49856</c:v>
                </c:pt>
                <c:pt idx="21">
                  <c:v>50221</c:v>
                </c:pt>
                <c:pt idx="22">
                  <c:v>50586</c:v>
                </c:pt>
                <c:pt idx="23">
                  <c:v>50951</c:v>
                </c:pt>
                <c:pt idx="24">
                  <c:v>51317</c:v>
                </c:pt>
              </c:numCache>
            </c:numRef>
          </c:cat>
          <c:val>
            <c:numRef>
              <c:f>'Annual Scenario Values'!$B$7:$CT$7</c:f>
              <c:numCache>
                <c:formatCode>_("$"* #,##0.00_);_("$"* \(#,##0.00\);_("$"* "-"??_);_(@_)</c:formatCode>
                <c:ptCount val="97"/>
                <c:pt idx="0">
                  <c:v>100000</c:v>
                </c:pt>
                <c:pt idx="1">
                  <c:v>120398.03901775916</c:v>
                </c:pt>
                <c:pt idx="2">
                  <c:v>141611.99959622871</c:v>
                </c:pt>
                <c:pt idx="3">
                  <c:v>163674.51859783704</c:v>
                </c:pt>
                <c:pt idx="4">
                  <c:v>186619.53835950969</c:v>
                </c:pt>
                <c:pt idx="5">
                  <c:v>210482.35891164924</c:v>
                </c:pt>
                <c:pt idx="6">
                  <c:v>235299.69228587436</c:v>
                </c:pt>
                <c:pt idx="7">
                  <c:v>261109.71899506848</c:v>
                </c:pt>
                <c:pt idx="8">
                  <c:v>287952.14677263034</c:v>
                </c:pt>
                <c:pt idx="9">
                  <c:v>315868.27166129474</c:v>
                </c:pt>
                <c:pt idx="10">
                  <c:v>344901.04154550564</c:v>
                </c:pt>
                <c:pt idx="11">
                  <c:v>375095.12222508492</c:v>
                </c:pt>
                <c:pt idx="12">
                  <c:v>406496.96613184747</c:v>
                </c:pt>
                <c:pt idx="13">
                  <c:v>439154.88379488047</c:v>
                </c:pt>
                <c:pt idx="14">
                  <c:v>473119.1181644348</c:v>
                </c:pt>
                <c:pt idx="15">
                  <c:v>508441.92190877139</c:v>
                </c:pt>
                <c:pt idx="16">
                  <c:v>545177.63780288131</c:v>
                </c:pt>
                <c:pt idx="17">
                  <c:v>583382.78233275563</c:v>
                </c:pt>
                <c:pt idx="18">
                  <c:v>623116.13264382491</c:v>
                </c:pt>
                <c:pt idx="19">
                  <c:v>664438.81696733704</c:v>
                </c:pt>
                <c:pt idx="20">
                  <c:v>707414.40866378963</c:v>
                </c:pt>
                <c:pt idx="21">
                  <c:v>752109.02402810031</c:v>
                </c:pt>
                <c:pt idx="22">
                  <c:v>798591.42400698352</c:v>
                </c:pt>
                <c:pt idx="23">
                  <c:v>846933.119985022</c:v>
                </c:pt>
                <c:pt idx="24">
                  <c:v>897208.48380218202</c:v>
                </c:pt>
              </c:numCache>
            </c:numRef>
          </c:val>
          <c:smooth val="0"/>
          <c:extLst>
            <c:ext xmlns:c16="http://schemas.microsoft.com/office/drawing/2014/chart" uri="{C3380CC4-5D6E-409C-BE32-E72D297353CC}">
              <c16:uniqueId val="{00000000-7739-4ACB-8720-D3E60A366C49}"/>
            </c:ext>
          </c:extLst>
        </c:ser>
        <c:ser>
          <c:idx val="1"/>
          <c:order val="1"/>
          <c:tx>
            <c:strRef>
              <c:f>'Annual Scenario Values'!$A$8</c:f>
              <c:strCache>
                <c:ptCount val="1"/>
                <c:pt idx="0">
                  <c:v>LRE Portfolio Growth</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'Annual Scenario Values'!$B$4:$CT$4</c:f>
              <c:numCache>
                <c:formatCode>m/d/yyyy</c:formatCode>
                <c:ptCount val="97"/>
                <c:pt idx="0">
                  <c:v>42551</c:v>
                </c:pt>
                <c:pt idx="1">
                  <c:v>42916</c:v>
                </c:pt>
                <c:pt idx="2">
                  <c:v>43281</c:v>
                </c:pt>
                <c:pt idx="3">
                  <c:v>43646</c:v>
                </c:pt>
                <c:pt idx="4">
                  <c:v>44012</c:v>
                </c:pt>
                <c:pt idx="5">
                  <c:v>44377</c:v>
                </c:pt>
                <c:pt idx="6">
                  <c:v>44742</c:v>
                </c:pt>
                <c:pt idx="7">
                  <c:v>45107</c:v>
                </c:pt>
                <c:pt idx="8">
                  <c:v>45473</c:v>
                </c:pt>
                <c:pt idx="9">
                  <c:v>45838</c:v>
                </c:pt>
                <c:pt idx="10">
                  <c:v>46203</c:v>
                </c:pt>
                <c:pt idx="11">
                  <c:v>46568</c:v>
                </c:pt>
                <c:pt idx="12">
                  <c:v>46934</c:v>
                </c:pt>
                <c:pt idx="13">
                  <c:v>47299</c:v>
                </c:pt>
                <c:pt idx="14">
                  <c:v>47664</c:v>
                </c:pt>
                <c:pt idx="15">
                  <c:v>48029</c:v>
                </c:pt>
                <c:pt idx="16">
                  <c:v>48395</c:v>
                </c:pt>
                <c:pt idx="17">
                  <c:v>48760</c:v>
                </c:pt>
                <c:pt idx="18">
                  <c:v>49125</c:v>
                </c:pt>
                <c:pt idx="19">
                  <c:v>49490</c:v>
                </c:pt>
                <c:pt idx="20">
                  <c:v>49856</c:v>
                </c:pt>
                <c:pt idx="21">
                  <c:v>50221</c:v>
                </c:pt>
                <c:pt idx="22">
                  <c:v>50586</c:v>
                </c:pt>
                <c:pt idx="23">
                  <c:v>50951</c:v>
                </c:pt>
                <c:pt idx="24">
                  <c:v>51317</c:v>
                </c:pt>
              </c:numCache>
            </c:numRef>
          </c:cat>
          <c:val>
            <c:numRef>
              <c:f>'Annual Scenario Values'!$B$8:$CT$8</c:f>
              <c:numCache>
                <c:formatCode>_("$"* #,##0.00_);_("$"* \(#,##0.00\);_("$"* "-"??_);_(@_)</c:formatCode>
                <c:ptCount val="97"/>
                <c:pt idx="0">
                  <c:v>100000</c:v>
                </c:pt>
                <c:pt idx="1">
                  <c:v>128085.65326464202</c:v>
                </c:pt>
                <c:pt idx="2">
                  <c:v>159260.72838839467</c:v>
                </c:pt>
                <c:pt idx="3">
                  <c:v>193865.06177576008</c:v>
                </c:pt>
                <c:pt idx="4">
                  <c:v>232275.87183573574</c:v>
                </c:pt>
                <c:pt idx="5">
                  <c:v>274911.87100230873</c:v>
                </c:pt>
                <c:pt idx="6">
                  <c:v>322237.83007720474</c:v>
                </c:pt>
                <c:pt idx="7">
                  <c:v>374769.64465033932</c:v>
                </c:pt>
                <c:pt idx="8">
                  <c:v>433079.95882651873</c:v>
                </c:pt>
                <c:pt idx="9">
                  <c:v>497804.40756207786</c:v>
                </c:pt>
                <c:pt idx="10">
                  <c:v>569648.5456585486</c:v>
                </c:pt>
                <c:pt idx="11">
                  <c:v>649395.53894563101</c:v>
                </c:pt>
                <c:pt idx="12">
                  <c:v>737914.70149429259</c:v>
                </c:pt>
                <c:pt idx="13">
                  <c:v>836170.97192330705</c:v>
                </c:pt>
                <c:pt idx="14">
                  <c:v>945235.43209951289</c:v>
                </c:pt>
                <c:pt idx="15">
                  <c:v>1066296.9828951014</c:v>
                </c:pt>
                <c:pt idx="16">
                  <c:v>1200675.3042782047</c:v>
                </c:pt>
                <c:pt idx="17">
                  <c:v>1349835.2410134494</c:v>
                </c:pt>
                <c:pt idx="18">
                  <c:v>1515402.7707895709</c:v>
                </c:pt>
                <c:pt idx="19">
                  <c:v>1699182.7288410659</c:v>
                </c:pt>
                <c:pt idx="20">
                  <c:v>1903178.4822782255</c:v>
                </c:pt>
                <c:pt idx="21">
                  <c:v>2129613.7685934729</c:v>
                </c:pt>
                <c:pt idx="22">
                  <c:v>2380956.9364033975</c:v>
                </c:pt>
                <c:pt idx="23">
                  <c:v>2659947.8526724139</c:v>
                </c:pt>
                <c:pt idx="24">
                  <c:v>2969627.769731022</c:v>
                </c:pt>
              </c:numCache>
            </c:numRef>
          </c:val>
          <c:smooth val="0"/>
          <c:extLst>
            <c:ext xmlns:c16="http://schemas.microsoft.com/office/drawing/2014/chart" uri="{C3380CC4-5D6E-409C-BE32-E72D297353CC}">
              <c16:uniqueId val="{00000001-7739-4ACB-8720-D3E60A366C49}"/>
            </c:ext>
          </c:extLst>
        </c:ser>
        <c:ser>
          <c:idx val="2"/>
          <c:order val="2"/>
          <c:tx>
            <c:strRef>
              <c:f>'Annual Scenario Values'!$A$9</c:f>
              <c:strCache>
                <c:ptCount val="1"/>
                <c:pt idx="0">
                  <c:v>   Worst-Case LRE Drawdown Portfolio Growth</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'Annual Scenario Values'!$B$4:$CT$4</c:f>
              <c:numCache>
                <c:formatCode>m/d/yyyy</c:formatCode>
                <c:ptCount val="97"/>
                <c:pt idx="0">
                  <c:v>42551</c:v>
                </c:pt>
                <c:pt idx="1">
                  <c:v>42916</c:v>
                </c:pt>
                <c:pt idx="2">
                  <c:v>43281</c:v>
                </c:pt>
                <c:pt idx="3">
                  <c:v>43646</c:v>
                </c:pt>
                <c:pt idx="4">
                  <c:v>44012</c:v>
                </c:pt>
                <c:pt idx="5">
                  <c:v>44377</c:v>
                </c:pt>
                <c:pt idx="6">
                  <c:v>44742</c:v>
                </c:pt>
                <c:pt idx="7">
                  <c:v>45107</c:v>
                </c:pt>
                <c:pt idx="8">
                  <c:v>45473</c:v>
                </c:pt>
                <c:pt idx="9">
                  <c:v>45838</c:v>
                </c:pt>
                <c:pt idx="10">
                  <c:v>46203</c:v>
                </c:pt>
                <c:pt idx="11">
                  <c:v>46568</c:v>
                </c:pt>
                <c:pt idx="12">
                  <c:v>46934</c:v>
                </c:pt>
                <c:pt idx="13">
                  <c:v>47299</c:v>
                </c:pt>
                <c:pt idx="14">
                  <c:v>47664</c:v>
                </c:pt>
                <c:pt idx="15">
                  <c:v>48029</c:v>
                </c:pt>
                <c:pt idx="16">
                  <c:v>48395</c:v>
                </c:pt>
                <c:pt idx="17">
                  <c:v>48760</c:v>
                </c:pt>
                <c:pt idx="18">
                  <c:v>49125</c:v>
                </c:pt>
                <c:pt idx="19">
                  <c:v>49490</c:v>
                </c:pt>
                <c:pt idx="20">
                  <c:v>49856</c:v>
                </c:pt>
                <c:pt idx="21">
                  <c:v>50221</c:v>
                </c:pt>
                <c:pt idx="22">
                  <c:v>50586</c:v>
                </c:pt>
                <c:pt idx="23">
                  <c:v>50951</c:v>
                </c:pt>
                <c:pt idx="24">
                  <c:v>51317</c:v>
                </c:pt>
              </c:numCache>
            </c:numRef>
          </c:cat>
          <c:val>
            <c:numRef>
              <c:f>'Annual Scenario Values'!$B$9:$CT$9</c:f>
              <c:numCache>
                <c:formatCode>_("$"* #,##0.00_);_("$"* \(#,##0.00\);_("$"* "-"??_);_(@_)</c:formatCode>
                <c:ptCount val="97"/>
                <c:pt idx="0">
                  <c:v>60000</c:v>
                </c:pt>
                <c:pt idx="1">
                  <c:v>83685.653264642009</c:v>
                </c:pt>
                <c:pt idx="2">
                  <c:v>109976.72838839465</c:v>
                </c:pt>
                <c:pt idx="3">
                  <c:v>139159.82177576007</c:v>
                </c:pt>
                <c:pt idx="4">
                  <c:v>171553.0554357357</c:v>
                </c:pt>
                <c:pt idx="5">
                  <c:v>207509.54479830866</c:v>
                </c:pt>
                <c:pt idx="6">
                  <c:v>247421.24799076468</c:v>
                </c:pt>
                <c:pt idx="7">
                  <c:v>291723.23853439081</c:v>
                </c:pt>
                <c:pt idx="8">
                  <c:v>340898.44803781592</c:v>
                </c:pt>
                <c:pt idx="9">
                  <c:v>395482.93058661773</c:v>
                </c:pt>
                <c:pt idx="10">
                  <c:v>456071.70621578774</c:v>
                </c:pt>
                <c:pt idx="11">
                  <c:v>523325.24716416647</c:v>
                </c:pt>
                <c:pt idx="12">
                  <c:v>597976.67761686689</c:v>
                </c:pt>
                <c:pt idx="13">
                  <c:v>680839.76541936432</c:v>
                </c:pt>
                <c:pt idx="14">
                  <c:v>772817.79288013652</c:v>
                </c:pt>
                <c:pt idx="15">
                  <c:v>874913.40336159384</c:v>
                </c:pt>
                <c:pt idx="16">
                  <c:v>988239.53099601145</c:v>
                </c:pt>
                <c:pt idx="17">
                  <c:v>1114031.5326702148</c:v>
                </c:pt>
                <c:pt idx="18">
                  <c:v>1253660.6545285806</c:v>
                </c:pt>
                <c:pt idx="19">
                  <c:v>1408648.9797913667</c:v>
                </c:pt>
                <c:pt idx="20">
                  <c:v>1580686.0208330592</c:v>
                </c:pt>
                <c:pt idx="21">
                  <c:v>1771647.1363893379</c:v>
                </c:pt>
                <c:pt idx="22">
                  <c:v>1983613.9746568073</c:v>
                </c:pt>
                <c:pt idx="23">
                  <c:v>2218897.1651336988</c:v>
                </c:pt>
                <c:pt idx="24">
                  <c:v>2480061.5065630479</c:v>
                </c:pt>
              </c:numCache>
            </c:numRef>
          </c:val>
          <c:smooth val="0"/>
          <c:extLst>
            <c:ext xmlns:c16="http://schemas.microsoft.com/office/drawing/2014/chart" uri="{C3380CC4-5D6E-409C-BE32-E72D297353CC}">
              <c16:uniqueId val="{00000002-7739-4ACB-8720-D3E60A366C49}"/>
            </c:ext>
          </c:extLst>
        </c:ser>
        <c:ser>
          <c:idx val="3"/>
          <c:order val="3"/>
          <c:tx>
            <c:strRef>
              <c:f>'Annual Scenario Values'!$A$10</c:f>
              <c:strCache>
                <c:ptCount val="1"/>
                <c:pt idx="0">
                  <c:v>Popular Practice Portfolio Growth</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'Annual Scenario Values'!$B$4:$CT$4</c:f>
              <c:numCache>
                <c:formatCode>m/d/yyyy</c:formatCode>
                <c:ptCount val="97"/>
                <c:pt idx="0">
                  <c:v>42551</c:v>
                </c:pt>
                <c:pt idx="1">
                  <c:v>42916</c:v>
                </c:pt>
                <c:pt idx="2">
                  <c:v>43281</c:v>
                </c:pt>
                <c:pt idx="3">
                  <c:v>43646</c:v>
                </c:pt>
                <c:pt idx="4">
                  <c:v>44012</c:v>
                </c:pt>
                <c:pt idx="5">
                  <c:v>44377</c:v>
                </c:pt>
                <c:pt idx="6">
                  <c:v>44742</c:v>
                </c:pt>
                <c:pt idx="7">
                  <c:v>45107</c:v>
                </c:pt>
                <c:pt idx="8">
                  <c:v>45473</c:v>
                </c:pt>
                <c:pt idx="9">
                  <c:v>45838</c:v>
                </c:pt>
                <c:pt idx="10">
                  <c:v>46203</c:v>
                </c:pt>
                <c:pt idx="11">
                  <c:v>46568</c:v>
                </c:pt>
                <c:pt idx="12">
                  <c:v>46934</c:v>
                </c:pt>
                <c:pt idx="13">
                  <c:v>47299</c:v>
                </c:pt>
                <c:pt idx="14">
                  <c:v>47664</c:v>
                </c:pt>
                <c:pt idx="15">
                  <c:v>48029</c:v>
                </c:pt>
                <c:pt idx="16">
                  <c:v>48395</c:v>
                </c:pt>
                <c:pt idx="17">
                  <c:v>48760</c:v>
                </c:pt>
                <c:pt idx="18">
                  <c:v>49125</c:v>
                </c:pt>
                <c:pt idx="19">
                  <c:v>49490</c:v>
                </c:pt>
                <c:pt idx="20">
                  <c:v>49856</c:v>
                </c:pt>
                <c:pt idx="21">
                  <c:v>50221</c:v>
                </c:pt>
                <c:pt idx="22">
                  <c:v>50586</c:v>
                </c:pt>
                <c:pt idx="23">
                  <c:v>50951</c:v>
                </c:pt>
                <c:pt idx="24">
                  <c:v>51317</c:v>
                </c:pt>
              </c:numCache>
            </c:numRef>
          </c:cat>
          <c:val>
            <c:numRef>
              <c:f>'Annual Scenario Values'!$B$10:$CT$10</c:f>
              <c:numCache>
                <c:formatCode>_("$"* #,##0.00_);_("$"* \(#,##0.00\);_("$"* "-"??_);_(@_)</c:formatCode>
                <c:ptCount val="97"/>
                <c:pt idx="0">
                  <c:v>100000</c:v>
                </c:pt>
                <c:pt idx="1">
                  <c:v>124792.30470298951</c:v>
                </c:pt>
                <c:pt idx="2">
                  <c:v>151567.99378221817</c:v>
                </c:pt>
                <c:pt idx="3">
                  <c:v>180485.73798778511</c:v>
                </c:pt>
                <c:pt idx="4">
                  <c:v>211716.90172979739</c:v>
                </c:pt>
                <c:pt idx="5">
                  <c:v>245446.55857117067</c:v>
                </c:pt>
                <c:pt idx="6">
                  <c:v>281874.58795985387</c:v>
                </c:pt>
                <c:pt idx="7">
                  <c:v>321216.85969963169</c:v>
                </c:pt>
                <c:pt idx="8">
                  <c:v>363706.51317859179</c:v>
                </c:pt>
                <c:pt idx="9">
                  <c:v>409595.33893586864</c:v>
                </c:pt>
                <c:pt idx="10">
                  <c:v>459155.27075372764</c:v>
                </c:pt>
                <c:pt idx="11">
                  <c:v>512679.99711701536</c:v>
                </c:pt>
                <c:pt idx="12">
                  <c:v>570486.70158936607</c:v>
                </c:pt>
                <c:pt idx="13">
                  <c:v>632917.94241950486</c:v>
                </c:pt>
                <c:pt idx="14">
                  <c:v>700343.6825160546</c:v>
                </c:pt>
                <c:pt idx="15">
                  <c:v>773163.48182032851</c:v>
                </c:pt>
                <c:pt idx="16">
                  <c:v>851808.86506894429</c:v>
                </c:pt>
                <c:pt idx="17">
                  <c:v>936745.87897744926</c:v>
                </c:pt>
                <c:pt idx="18">
                  <c:v>1028477.8539986347</c:v>
                </c:pt>
                <c:pt idx="19">
                  <c:v>1127548.3870215148</c:v>
                </c:pt>
                <c:pt idx="20">
                  <c:v>1234544.5626862254</c:v>
                </c:pt>
                <c:pt idx="21">
                  <c:v>1350100.432404113</c:v>
                </c:pt>
                <c:pt idx="22">
                  <c:v>1474900.7716994314</c:v>
                </c:pt>
                <c:pt idx="23">
                  <c:v>1609685.1381383752</c:v>
                </c:pt>
                <c:pt idx="24">
                  <c:v>1755252.2538924348</c:v>
                </c:pt>
              </c:numCache>
            </c:numRef>
          </c:val>
          <c:smooth val="0"/>
          <c:extLst>
            <c:ext xmlns:c16="http://schemas.microsoft.com/office/drawing/2014/chart" uri="{C3380CC4-5D6E-409C-BE32-E72D297353CC}">
              <c16:uniqueId val="{00000003-7739-4ACB-8720-D3E60A366C49}"/>
            </c:ext>
          </c:extLst>
        </c:ser>
        <c:ser>
          <c:idx val="4"/>
          <c:order val="4"/>
          <c:tx>
            <c:strRef>
              <c:f>'Annual Scenario Values'!$A$11</c:f>
              <c:strCache>
                <c:ptCount val="1"/>
                <c:pt idx="0">
                  <c:v>   Worst-Case Popular Practice Drawdown Portfolio Growth</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'Annual Scenario Values'!$B$4:$CT$4</c:f>
              <c:numCache>
                <c:formatCode>m/d/yyyy</c:formatCode>
                <c:ptCount val="97"/>
                <c:pt idx="0">
                  <c:v>42551</c:v>
                </c:pt>
                <c:pt idx="1">
                  <c:v>42916</c:v>
                </c:pt>
                <c:pt idx="2">
                  <c:v>43281</c:v>
                </c:pt>
                <c:pt idx="3">
                  <c:v>43646</c:v>
                </c:pt>
                <c:pt idx="4">
                  <c:v>44012</c:v>
                </c:pt>
                <c:pt idx="5">
                  <c:v>44377</c:v>
                </c:pt>
                <c:pt idx="6">
                  <c:v>44742</c:v>
                </c:pt>
                <c:pt idx="7">
                  <c:v>45107</c:v>
                </c:pt>
                <c:pt idx="8">
                  <c:v>45473</c:v>
                </c:pt>
                <c:pt idx="9">
                  <c:v>45838</c:v>
                </c:pt>
                <c:pt idx="10">
                  <c:v>46203</c:v>
                </c:pt>
                <c:pt idx="11">
                  <c:v>46568</c:v>
                </c:pt>
                <c:pt idx="12">
                  <c:v>46934</c:v>
                </c:pt>
                <c:pt idx="13">
                  <c:v>47299</c:v>
                </c:pt>
                <c:pt idx="14">
                  <c:v>47664</c:v>
                </c:pt>
                <c:pt idx="15">
                  <c:v>48029</c:v>
                </c:pt>
                <c:pt idx="16">
                  <c:v>48395</c:v>
                </c:pt>
                <c:pt idx="17">
                  <c:v>48760</c:v>
                </c:pt>
                <c:pt idx="18">
                  <c:v>49125</c:v>
                </c:pt>
                <c:pt idx="19">
                  <c:v>49490</c:v>
                </c:pt>
                <c:pt idx="20">
                  <c:v>49856</c:v>
                </c:pt>
                <c:pt idx="21">
                  <c:v>50221</c:v>
                </c:pt>
                <c:pt idx="22">
                  <c:v>50586</c:v>
                </c:pt>
                <c:pt idx="23">
                  <c:v>50951</c:v>
                </c:pt>
                <c:pt idx="24">
                  <c:v>51317</c:v>
                </c:pt>
              </c:numCache>
            </c:numRef>
          </c:cat>
          <c:val>
            <c:numRef>
              <c:f>'Annual Scenario Values'!$B$11:$CT$11</c:f>
              <c:numCache>
                <c:formatCode>_("$"* #,##0.00_);_("$"* \(#,##0.00\);_("$"* "-"??_);_(@_)</c:formatCode>
                <c:ptCount val="97"/>
                <c:pt idx="0">
                  <c:v>75000</c:v>
                </c:pt>
                <c:pt idx="1">
                  <c:v>97792.304702989495</c:v>
                </c:pt>
                <c:pt idx="2">
                  <c:v>122407.99378221815</c:v>
                </c:pt>
                <c:pt idx="3">
                  <c:v>148992.93798778512</c:v>
                </c:pt>
                <c:pt idx="4">
                  <c:v>177704.67772979743</c:v>
                </c:pt>
                <c:pt idx="5">
                  <c:v>208713.3566511707</c:v>
                </c:pt>
                <c:pt idx="6">
                  <c:v>242202.72988625386</c:v>
                </c:pt>
                <c:pt idx="7">
                  <c:v>278371.2529801437</c:v>
                </c:pt>
                <c:pt idx="8">
                  <c:v>317433.25792154472</c:v>
                </c:pt>
                <c:pt idx="9">
                  <c:v>359620.22325825779</c:v>
                </c:pt>
                <c:pt idx="10">
                  <c:v>405182.14582190791</c:v>
                </c:pt>
                <c:pt idx="11">
                  <c:v>454389.02219065005</c:v>
                </c:pt>
                <c:pt idx="12">
                  <c:v>507532.44866889151</c:v>
                </c:pt>
                <c:pt idx="13">
                  <c:v>564927.34926539229</c:v>
                </c:pt>
                <c:pt idx="14">
                  <c:v>626913.84190961311</c:v>
                </c:pt>
                <c:pt idx="15">
                  <c:v>693859.25396537164</c:v>
                </c:pt>
                <c:pt idx="16">
                  <c:v>766160.29898559081</c:v>
                </c:pt>
                <c:pt idx="17">
                  <c:v>844245.42760742747</c:v>
                </c:pt>
                <c:pt idx="18">
                  <c:v>928577.36651901109</c:v>
                </c:pt>
                <c:pt idx="19">
                  <c:v>1019655.8605435215</c:v>
                </c:pt>
                <c:pt idx="20">
                  <c:v>1118020.6340899926</c:v>
                </c:pt>
                <c:pt idx="21">
                  <c:v>1224254.5895201813</c:v>
                </c:pt>
                <c:pt idx="22">
                  <c:v>1338987.2613847852</c:v>
                </c:pt>
                <c:pt idx="23">
                  <c:v>1462898.5469985572</c:v>
                </c:pt>
                <c:pt idx="24">
                  <c:v>1596722.7354614311</c:v>
                </c:pt>
              </c:numCache>
            </c:numRef>
          </c:val>
          <c:smooth val="0"/>
          <c:extLst>
            <c:ext xmlns:c16="http://schemas.microsoft.com/office/drawing/2014/chart" uri="{C3380CC4-5D6E-409C-BE32-E72D297353CC}">
              <c16:uniqueId val="{00000004-7739-4ACB-8720-D3E60A366C49}"/>
            </c:ext>
          </c:extLst>
        </c:ser>
        <c:ser>
          <c:idx val="5"/>
          <c:order val="5"/>
          <c:tx>
            <c:strRef>
              <c:f>'Annual Scenario Values'!$A$13</c:f>
              <c:strCache>
                <c:ptCount val="1"/>
                <c:pt idx="0">
                  <c:v>My Level3 Portfolio (Actual Period-End Value)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'Annual Scenario Values'!$B$4:$CT$4</c:f>
              <c:numCache>
                <c:formatCode>m/d/yyyy</c:formatCode>
                <c:ptCount val="97"/>
                <c:pt idx="0">
                  <c:v>42551</c:v>
                </c:pt>
                <c:pt idx="1">
                  <c:v>42916</c:v>
                </c:pt>
                <c:pt idx="2">
                  <c:v>43281</c:v>
                </c:pt>
                <c:pt idx="3">
                  <c:v>43646</c:v>
                </c:pt>
                <c:pt idx="4">
                  <c:v>44012</c:v>
                </c:pt>
                <c:pt idx="5">
                  <c:v>44377</c:v>
                </c:pt>
                <c:pt idx="6">
                  <c:v>44742</c:v>
                </c:pt>
                <c:pt idx="7">
                  <c:v>45107</c:v>
                </c:pt>
                <c:pt idx="8">
                  <c:v>45473</c:v>
                </c:pt>
                <c:pt idx="9">
                  <c:v>45838</c:v>
                </c:pt>
                <c:pt idx="10">
                  <c:v>46203</c:v>
                </c:pt>
                <c:pt idx="11">
                  <c:v>46568</c:v>
                </c:pt>
                <c:pt idx="12">
                  <c:v>46934</c:v>
                </c:pt>
                <c:pt idx="13">
                  <c:v>47299</c:v>
                </c:pt>
                <c:pt idx="14">
                  <c:v>47664</c:v>
                </c:pt>
                <c:pt idx="15">
                  <c:v>48029</c:v>
                </c:pt>
                <c:pt idx="16">
                  <c:v>48395</c:v>
                </c:pt>
                <c:pt idx="17">
                  <c:v>48760</c:v>
                </c:pt>
                <c:pt idx="18">
                  <c:v>49125</c:v>
                </c:pt>
                <c:pt idx="19">
                  <c:v>49490</c:v>
                </c:pt>
                <c:pt idx="20">
                  <c:v>49856</c:v>
                </c:pt>
                <c:pt idx="21">
                  <c:v>50221</c:v>
                </c:pt>
                <c:pt idx="22">
                  <c:v>50586</c:v>
                </c:pt>
                <c:pt idx="23">
                  <c:v>50951</c:v>
                </c:pt>
                <c:pt idx="24">
                  <c:v>51317</c:v>
                </c:pt>
              </c:numCache>
            </c:numRef>
          </c:cat>
          <c:val>
            <c:numRef>
              <c:f>'Annual Scenario Values'!$B$13:$CT$13</c:f>
              <c:numCache>
                <c:formatCode>_("$"* #,##0.00_);_("$"* \(#,##0.00\);_("$"* "-"??_);_(@_)</c:formatCode>
                <c:ptCount val="97"/>
                <c:pt idx="0">
                  <c:v>100000</c:v>
                </c:pt>
                <c:pt idx="1">
                  <c:v>117000</c:v>
                </c:pt>
                <c:pt idx="2">
                  <c:v>0</c:v>
                </c:pt>
              </c:numCache>
            </c:numRef>
          </c:val>
          <c:smooth val="0"/>
          <c:extLst>
            <c:ext xmlns:c16="http://schemas.microsoft.com/office/drawing/2014/chart" uri="{C3380CC4-5D6E-409C-BE32-E72D297353CC}">
              <c16:uniqueId val="{00000005-7739-4ACB-8720-D3E60A366C49}"/>
            </c:ext>
          </c:extLst>
        </c:ser>
        <c:dLbls>
          <c:showLegendKey val="0"/>
          <c:showVal val="0"/>
          <c:showCatName val="0"/>
          <c:showSerName val="0"/>
          <c:showPercent val="0"/>
          <c:showBubbleSize val="0"/>
        </c:dLbls>
        <c:marker val="1"/>
        <c:smooth val="0"/>
        <c:axId val="546738816"/>
        <c:axId val="546740784"/>
      </c:lineChart>
      <c:dateAx>
        <c:axId val="546738816"/>
        <c:scaling>
          <c:orientation val="minMax"/>
        </c:scaling>
        <c:delete val="0"/>
        <c:axPos val="b"/>
        <c:numFmt formatCode="mm/yyyy" sourceLinked="0"/>
        <c:majorTickMark val="cross"/>
        <c:minorTickMark val="out"/>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6740784"/>
        <c:crosses val="autoZero"/>
        <c:auto val="1"/>
        <c:lblOffset val="100"/>
        <c:baseTimeUnit val="months"/>
        <c:majorUnit val="12"/>
        <c:majorTimeUnit val="months"/>
        <c:minorUnit val="3"/>
        <c:minorTimeUnit val="months"/>
      </c:dateAx>
      <c:valAx>
        <c:axId val="546740784"/>
        <c:scaling>
          <c:orientation val="minMax"/>
          <c:min val="1000"/>
        </c:scaling>
        <c:delete val="0"/>
        <c:axPos val="r"/>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6738816"/>
        <c:crosses val="max"/>
        <c:crossBetween val="between"/>
      </c:valAx>
      <c:spPr>
        <a:noFill/>
        <a:ln>
          <a:noFill/>
        </a:ln>
        <a:effectLst/>
      </c:spPr>
    </c:plotArea>
    <c:legend>
      <c:legendPos val="r"/>
      <c:layout>
        <c:manualLayout>
          <c:xMode val="edge"/>
          <c:yMode val="edge"/>
          <c:x val="3.0292652000527963E-2"/>
          <c:y val="8.2519403573212885E-2"/>
          <c:w val="0.27061419053863117"/>
          <c:h val="0.18096641405079056"/>
        </c:manualLayout>
      </c:layout>
      <c:overlay val="0"/>
      <c:spPr>
        <a:solidFill>
          <a:schemeClr val="bg1">
            <a:lumMod val="85000"/>
          </a:schemeClr>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104774</xdr:colOff>
      <xdr:row>0</xdr:row>
      <xdr:rowOff>66675</xdr:rowOff>
    </xdr:from>
    <xdr:to>
      <xdr:col>19</xdr:col>
      <xdr:colOff>76199</xdr:colOff>
      <xdr:row>37</xdr:row>
      <xdr:rowOff>123825</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104774</xdr:colOff>
      <xdr:row>0</xdr:row>
      <xdr:rowOff>66675</xdr:rowOff>
    </xdr:from>
    <xdr:to>
      <xdr:col>19</xdr:col>
      <xdr:colOff>76199</xdr:colOff>
      <xdr:row>37</xdr:row>
      <xdr:rowOff>123825</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opLeftCell="A13" workbookViewId="0">
      <selection activeCell="A31" sqref="A31"/>
    </sheetView>
  </sheetViews>
  <sheetFormatPr defaultColWidth="9.140625" defaultRowHeight="15" x14ac:dyDescent="0.25"/>
  <cols>
    <col min="1" max="1" width="146.85546875" style="15" customWidth="1"/>
    <col min="2" max="16384" width="9.140625" style="15"/>
  </cols>
  <sheetData>
    <row r="1" spans="1:1" x14ac:dyDescent="0.25">
      <c r="A1" s="14" t="s">
        <v>0</v>
      </c>
    </row>
    <row r="2" spans="1:1" x14ac:dyDescent="0.25">
      <c r="A2" s="15" t="s">
        <v>1</v>
      </c>
    </row>
    <row r="3" spans="1:1" ht="30" x14ac:dyDescent="0.25">
      <c r="A3" s="15" t="s">
        <v>2</v>
      </c>
    </row>
    <row r="4" spans="1:1" x14ac:dyDescent="0.25">
      <c r="A4" s="15" t="s">
        <v>1</v>
      </c>
    </row>
    <row r="5" spans="1:1" ht="45" x14ac:dyDescent="0.25">
      <c r="A5" s="15" t="s">
        <v>3</v>
      </c>
    </row>
    <row r="6" spans="1:1" x14ac:dyDescent="0.25">
      <c r="A6" s="15" t="s">
        <v>1</v>
      </c>
    </row>
    <row r="7" spans="1:1" ht="30" x14ac:dyDescent="0.25">
      <c r="A7" s="15" t="s">
        <v>4</v>
      </c>
    </row>
    <row r="8" spans="1:1" x14ac:dyDescent="0.25">
      <c r="A8" s="15" t="s">
        <v>1</v>
      </c>
    </row>
    <row r="9" spans="1:1" x14ac:dyDescent="0.25">
      <c r="A9" s="15" t="s">
        <v>5</v>
      </c>
    </row>
    <row r="10" spans="1:1" x14ac:dyDescent="0.25">
      <c r="A10" s="15" t="s">
        <v>1</v>
      </c>
    </row>
    <row r="11" spans="1:1" x14ac:dyDescent="0.25">
      <c r="A11" s="15" t="s">
        <v>6</v>
      </c>
    </row>
    <row r="12" spans="1:1" x14ac:dyDescent="0.25">
      <c r="A12" s="15" t="s">
        <v>1</v>
      </c>
    </row>
    <row r="13" spans="1:1" ht="60" x14ac:dyDescent="0.25">
      <c r="A13" s="15" t="s">
        <v>7</v>
      </c>
    </row>
    <row r="15" spans="1:1" ht="30" x14ac:dyDescent="0.25">
      <c r="A15" s="15" t="s">
        <v>8</v>
      </c>
    </row>
    <row r="17" spans="1:1" ht="75" x14ac:dyDescent="0.25">
      <c r="A17" s="15" t="s">
        <v>9</v>
      </c>
    </row>
    <row r="18" spans="1:1" ht="30" x14ac:dyDescent="0.25">
      <c r="A18" s="15" t="s">
        <v>10</v>
      </c>
    </row>
    <row r="20" spans="1:1" x14ac:dyDescent="0.25">
      <c r="A20" s="15" t="s">
        <v>11</v>
      </c>
    </row>
    <row r="21" spans="1:1" x14ac:dyDescent="0.25">
      <c r="A21" s="15" t="s">
        <v>12</v>
      </c>
    </row>
    <row r="22" spans="1:1" ht="30" x14ac:dyDescent="0.25">
      <c r="A22" s="15" t="s">
        <v>13</v>
      </c>
    </row>
    <row r="23" spans="1:1" ht="30" x14ac:dyDescent="0.25">
      <c r="A23" s="15" t="s">
        <v>14</v>
      </c>
    </row>
    <row r="24" spans="1:1" x14ac:dyDescent="0.25">
      <c r="A24" s="15" t="s">
        <v>15</v>
      </c>
    </row>
    <row r="25" spans="1:1" x14ac:dyDescent="0.25">
      <c r="A25" s="15" t="s">
        <v>16</v>
      </c>
    </row>
    <row r="26" spans="1:1" x14ac:dyDescent="0.25">
      <c r="A26" s="15" t="s">
        <v>17</v>
      </c>
    </row>
    <row r="27" spans="1:1" ht="45" x14ac:dyDescent="0.25">
      <c r="A27" s="15" t="s">
        <v>18</v>
      </c>
    </row>
    <row r="29" spans="1:1" ht="60" x14ac:dyDescent="0.25">
      <c r="A29" s="15" t="s">
        <v>19</v>
      </c>
    </row>
    <row r="30" spans="1:1" ht="30" x14ac:dyDescent="0.25">
      <c r="A30" s="15" t="s">
        <v>20</v>
      </c>
    </row>
    <row r="31" spans="1:1" x14ac:dyDescent="0.25">
      <c r="A31" s="15"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12" sqref="B12"/>
    </sheetView>
  </sheetViews>
  <sheetFormatPr defaultRowHeight="15" x14ac:dyDescent="0.25"/>
  <cols>
    <col min="1" max="1" width="53.7109375" bestFit="1" customWidth="1"/>
    <col min="2" max="2" width="12.5703125" bestFit="1" customWidth="1"/>
  </cols>
  <sheetData>
    <row r="1" spans="1:6" x14ac:dyDescent="0.25">
      <c r="A1" t="s">
        <v>21</v>
      </c>
      <c r="B1" s="17" t="s">
        <v>52</v>
      </c>
      <c r="C1" s="17"/>
      <c r="D1" s="17"/>
      <c r="E1" s="17"/>
      <c r="F1" s="17"/>
    </row>
    <row r="3" spans="1:6" x14ac:dyDescent="0.25">
      <c r="A3" t="s">
        <v>22</v>
      </c>
      <c r="B3" s="13">
        <v>0.04</v>
      </c>
    </row>
    <row r="4" spans="1:6" x14ac:dyDescent="0.25">
      <c r="A4" t="s">
        <v>23</v>
      </c>
      <c r="B4" s="13">
        <v>0.11</v>
      </c>
    </row>
    <row r="5" spans="1:6" x14ac:dyDescent="0.25">
      <c r="A5" t="s">
        <v>24</v>
      </c>
      <c r="B5" s="13">
        <v>0.4</v>
      </c>
    </row>
    <row r="6" spans="1:6" x14ac:dyDescent="0.25">
      <c r="A6" t="s">
        <v>25</v>
      </c>
      <c r="B6" s="13">
        <v>0.08</v>
      </c>
    </row>
    <row r="7" spans="1:6" x14ac:dyDescent="0.25">
      <c r="A7" t="s">
        <v>26</v>
      </c>
      <c r="B7" s="13">
        <v>0.25</v>
      </c>
    </row>
    <row r="9" spans="1:6" x14ac:dyDescent="0.25">
      <c r="A9" t="s">
        <v>27</v>
      </c>
      <c r="B9" s="7">
        <v>100000</v>
      </c>
    </row>
    <row r="11" spans="1:6" x14ac:dyDescent="0.25">
      <c r="A11" t="s">
        <v>28</v>
      </c>
      <c r="B11" s="8">
        <v>42551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0"/>
  <sheetViews>
    <sheetView tabSelected="1" workbookViewId="0">
      <selection activeCell="F21" sqref="F21"/>
    </sheetView>
  </sheetViews>
  <sheetFormatPr defaultRowHeight="15" x14ac:dyDescent="0.25"/>
  <cols>
    <col min="1" max="1" width="43.5703125" bestFit="1" customWidth="1"/>
    <col min="2" max="98" width="12.5703125" bestFit="1" customWidth="1"/>
    <col min="99" max="99" width="10.5703125" bestFit="1" customWidth="1"/>
  </cols>
  <sheetData>
    <row r="1" spans="1:99" x14ac:dyDescent="0.25">
      <c r="A1" t="s">
        <v>29</v>
      </c>
      <c r="B1" s="17" t="s">
        <v>53</v>
      </c>
      <c r="C1" s="16"/>
      <c r="D1" s="16"/>
      <c r="E1" s="16"/>
      <c r="F1" s="16"/>
      <c r="G1" s="16"/>
      <c r="H1" s="16"/>
      <c r="I1" s="16"/>
      <c r="J1" s="16"/>
      <c r="K1" s="16"/>
      <c r="L1" s="16"/>
      <c r="M1" s="16"/>
      <c r="N1" s="16"/>
    </row>
    <row r="3" spans="1:99" x14ac:dyDescent="0.25">
      <c r="B3" s="3" t="s">
        <v>30</v>
      </c>
    </row>
    <row r="4" spans="1:99" x14ac:dyDescent="0.25">
      <c r="A4" t="s">
        <v>31</v>
      </c>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c r="BA4">
        <v>51</v>
      </c>
      <c r="BB4">
        <v>52</v>
      </c>
      <c r="BC4">
        <v>53</v>
      </c>
      <c r="BD4">
        <v>54</v>
      </c>
      <c r="BE4">
        <v>55</v>
      </c>
      <c r="BF4">
        <v>56</v>
      </c>
      <c r="BG4">
        <v>57</v>
      </c>
      <c r="BH4">
        <v>58</v>
      </c>
      <c r="BI4">
        <v>59</v>
      </c>
      <c r="BJ4">
        <v>60</v>
      </c>
      <c r="BK4">
        <v>61</v>
      </c>
      <c r="BL4">
        <v>62</v>
      </c>
      <c r="BM4">
        <v>63</v>
      </c>
      <c r="BN4">
        <v>64</v>
      </c>
      <c r="BO4">
        <v>65</v>
      </c>
      <c r="BP4">
        <v>66</v>
      </c>
      <c r="BQ4">
        <v>67</v>
      </c>
      <c r="BR4">
        <v>68</v>
      </c>
      <c r="BS4">
        <v>69</v>
      </c>
      <c r="BT4">
        <v>70</v>
      </c>
      <c r="BU4">
        <v>71</v>
      </c>
      <c r="BV4">
        <v>72</v>
      </c>
      <c r="BW4">
        <v>73</v>
      </c>
      <c r="BX4">
        <v>74</v>
      </c>
      <c r="BY4">
        <v>75</v>
      </c>
      <c r="BZ4">
        <v>76</v>
      </c>
      <c r="CA4">
        <v>77</v>
      </c>
      <c r="CB4">
        <v>78</v>
      </c>
      <c r="CC4">
        <v>79</v>
      </c>
      <c r="CD4">
        <v>80</v>
      </c>
      <c r="CE4">
        <v>81</v>
      </c>
      <c r="CF4">
        <v>82</v>
      </c>
      <c r="CG4">
        <v>83</v>
      </c>
      <c r="CH4">
        <v>84</v>
      </c>
      <c r="CI4">
        <v>85</v>
      </c>
      <c r="CJ4">
        <v>86</v>
      </c>
      <c r="CK4">
        <v>87</v>
      </c>
      <c r="CL4">
        <v>88</v>
      </c>
      <c r="CM4">
        <v>89</v>
      </c>
      <c r="CN4">
        <v>90</v>
      </c>
      <c r="CO4">
        <v>91</v>
      </c>
      <c r="CP4">
        <v>92</v>
      </c>
      <c r="CQ4">
        <v>93</v>
      </c>
      <c r="CR4">
        <v>94</v>
      </c>
      <c r="CS4">
        <v>95</v>
      </c>
      <c r="CT4">
        <v>96</v>
      </c>
      <c r="CU4">
        <v>97</v>
      </c>
    </row>
    <row r="5" spans="1:99" x14ac:dyDescent="0.25">
      <c r="A5" t="s">
        <v>32</v>
      </c>
      <c r="B5" s="1">
        <f>Inputs!B11</f>
        <v>42551</v>
      </c>
      <c r="C5" s="1">
        <f>EOMONTH(EDATE(Inputs!B11,3),0)</f>
        <v>42643</v>
      </c>
      <c r="D5" s="1">
        <f t="shared" ref="D5:AI5" si="0">EOMONTH(EDATE(C5,3),0)</f>
        <v>42735</v>
      </c>
      <c r="E5" s="1">
        <f t="shared" si="0"/>
        <v>42825</v>
      </c>
      <c r="F5" s="1">
        <f t="shared" si="0"/>
        <v>42916</v>
      </c>
      <c r="G5" s="1">
        <f t="shared" si="0"/>
        <v>43008</v>
      </c>
      <c r="H5" s="1">
        <f t="shared" si="0"/>
        <v>43100</v>
      </c>
      <c r="I5" s="1">
        <f t="shared" si="0"/>
        <v>43190</v>
      </c>
      <c r="J5" s="1">
        <f t="shared" si="0"/>
        <v>43281</v>
      </c>
      <c r="K5" s="1">
        <f t="shared" si="0"/>
        <v>43373</v>
      </c>
      <c r="L5" s="1">
        <f t="shared" si="0"/>
        <v>43465</v>
      </c>
      <c r="M5" s="1">
        <f t="shared" si="0"/>
        <v>43555</v>
      </c>
      <c r="N5" s="1">
        <f t="shared" si="0"/>
        <v>43646</v>
      </c>
      <c r="O5" s="1">
        <f t="shared" si="0"/>
        <v>43738</v>
      </c>
      <c r="P5" s="1">
        <f t="shared" si="0"/>
        <v>43830</v>
      </c>
      <c r="Q5" s="1">
        <f t="shared" si="0"/>
        <v>43921</v>
      </c>
      <c r="R5" s="1">
        <f t="shared" si="0"/>
        <v>44012</v>
      </c>
      <c r="S5" s="1">
        <f t="shared" si="0"/>
        <v>44104</v>
      </c>
      <c r="T5" s="1">
        <f t="shared" si="0"/>
        <v>44196</v>
      </c>
      <c r="U5" s="1">
        <f t="shared" si="0"/>
        <v>44286</v>
      </c>
      <c r="V5" s="1">
        <f t="shared" si="0"/>
        <v>44377</v>
      </c>
      <c r="W5" s="1">
        <f t="shared" si="0"/>
        <v>44469</v>
      </c>
      <c r="X5" s="1">
        <f t="shared" si="0"/>
        <v>44561</v>
      </c>
      <c r="Y5" s="1">
        <f t="shared" si="0"/>
        <v>44651</v>
      </c>
      <c r="Z5" s="1">
        <f t="shared" si="0"/>
        <v>44742</v>
      </c>
      <c r="AA5" s="1">
        <f t="shared" si="0"/>
        <v>44834</v>
      </c>
      <c r="AB5" s="1">
        <f t="shared" si="0"/>
        <v>44926</v>
      </c>
      <c r="AC5" s="1">
        <f t="shared" si="0"/>
        <v>45016</v>
      </c>
      <c r="AD5" s="1">
        <f t="shared" si="0"/>
        <v>45107</v>
      </c>
      <c r="AE5" s="1">
        <f t="shared" si="0"/>
        <v>45199</v>
      </c>
      <c r="AF5" s="1">
        <f t="shared" si="0"/>
        <v>45291</v>
      </c>
      <c r="AG5" s="1">
        <f t="shared" si="0"/>
        <v>45382</v>
      </c>
      <c r="AH5" s="1">
        <f t="shared" si="0"/>
        <v>45473</v>
      </c>
      <c r="AI5" s="1">
        <f t="shared" si="0"/>
        <v>45565</v>
      </c>
      <c r="AJ5" s="1">
        <f t="shared" ref="AJ5:BO5" si="1">EOMONTH(EDATE(AI5,3),0)</f>
        <v>45657</v>
      </c>
      <c r="AK5" s="1">
        <f t="shared" si="1"/>
        <v>45747</v>
      </c>
      <c r="AL5" s="1">
        <f t="shared" si="1"/>
        <v>45838</v>
      </c>
      <c r="AM5" s="1">
        <f t="shared" si="1"/>
        <v>45930</v>
      </c>
      <c r="AN5" s="1">
        <f t="shared" si="1"/>
        <v>46022</v>
      </c>
      <c r="AO5" s="1">
        <f t="shared" si="1"/>
        <v>46112</v>
      </c>
      <c r="AP5" s="1">
        <f t="shared" si="1"/>
        <v>46203</v>
      </c>
      <c r="AQ5" s="1">
        <f t="shared" si="1"/>
        <v>46295</v>
      </c>
      <c r="AR5" s="1">
        <f t="shared" si="1"/>
        <v>46387</v>
      </c>
      <c r="AS5" s="1">
        <f t="shared" si="1"/>
        <v>46477</v>
      </c>
      <c r="AT5" s="1">
        <f t="shared" si="1"/>
        <v>46568</v>
      </c>
      <c r="AU5" s="1">
        <f t="shared" si="1"/>
        <v>46660</v>
      </c>
      <c r="AV5" s="1">
        <f t="shared" si="1"/>
        <v>46752</v>
      </c>
      <c r="AW5" s="1">
        <f t="shared" si="1"/>
        <v>46843</v>
      </c>
      <c r="AX5" s="1">
        <f t="shared" si="1"/>
        <v>46934</v>
      </c>
      <c r="AY5" s="1">
        <f t="shared" si="1"/>
        <v>47026</v>
      </c>
      <c r="AZ5" s="1">
        <f t="shared" si="1"/>
        <v>47118</v>
      </c>
      <c r="BA5" s="1">
        <f t="shared" si="1"/>
        <v>47208</v>
      </c>
      <c r="BB5" s="1">
        <f t="shared" si="1"/>
        <v>47299</v>
      </c>
      <c r="BC5" s="1">
        <f t="shared" si="1"/>
        <v>47391</v>
      </c>
      <c r="BD5" s="1">
        <f t="shared" si="1"/>
        <v>47483</v>
      </c>
      <c r="BE5" s="1">
        <f t="shared" si="1"/>
        <v>47573</v>
      </c>
      <c r="BF5" s="1">
        <f t="shared" si="1"/>
        <v>47664</v>
      </c>
      <c r="BG5" s="1">
        <f t="shared" si="1"/>
        <v>47756</v>
      </c>
      <c r="BH5" s="1">
        <f t="shared" si="1"/>
        <v>47848</v>
      </c>
      <c r="BI5" s="1">
        <f t="shared" si="1"/>
        <v>47938</v>
      </c>
      <c r="BJ5" s="1">
        <f t="shared" si="1"/>
        <v>48029</v>
      </c>
      <c r="BK5" s="1">
        <f t="shared" si="1"/>
        <v>48121</v>
      </c>
      <c r="BL5" s="1">
        <f t="shared" si="1"/>
        <v>48213</v>
      </c>
      <c r="BM5" s="1">
        <f t="shared" si="1"/>
        <v>48304</v>
      </c>
      <c r="BN5" s="1">
        <f t="shared" si="1"/>
        <v>48395</v>
      </c>
      <c r="BO5" s="1">
        <f t="shared" si="1"/>
        <v>48487</v>
      </c>
      <c r="BP5" s="1">
        <f t="shared" ref="BP5:CU5" si="2">EOMONTH(EDATE(BO5,3),0)</f>
        <v>48579</v>
      </c>
      <c r="BQ5" s="1">
        <f t="shared" si="2"/>
        <v>48669</v>
      </c>
      <c r="BR5" s="1">
        <f t="shared" si="2"/>
        <v>48760</v>
      </c>
      <c r="BS5" s="1">
        <f t="shared" si="2"/>
        <v>48852</v>
      </c>
      <c r="BT5" s="1">
        <f t="shared" si="2"/>
        <v>48944</v>
      </c>
      <c r="BU5" s="1">
        <f t="shared" si="2"/>
        <v>49034</v>
      </c>
      <c r="BV5" s="1">
        <f t="shared" si="2"/>
        <v>49125</v>
      </c>
      <c r="BW5" s="1">
        <f t="shared" si="2"/>
        <v>49217</v>
      </c>
      <c r="BX5" s="1">
        <f t="shared" si="2"/>
        <v>49309</v>
      </c>
      <c r="BY5" s="1">
        <f t="shared" si="2"/>
        <v>49399</v>
      </c>
      <c r="BZ5" s="1">
        <f t="shared" si="2"/>
        <v>49490</v>
      </c>
      <c r="CA5" s="1">
        <f t="shared" si="2"/>
        <v>49582</v>
      </c>
      <c r="CB5" s="1">
        <f t="shared" si="2"/>
        <v>49674</v>
      </c>
      <c r="CC5" s="1">
        <f t="shared" si="2"/>
        <v>49765</v>
      </c>
      <c r="CD5" s="1">
        <f t="shared" si="2"/>
        <v>49856</v>
      </c>
      <c r="CE5" s="1">
        <f t="shared" si="2"/>
        <v>49948</v>
      </c>
      <c r="CF5" s="1">
        <f t="shared" si="2"/>
        <v>50040</v>
      </c>
      <c r="CG5" s="1">
        <f t="shared" si="2"/>
        <v>50130</v>
      </c>
      <c r="CH5" s="1">
        <f t="shared" si="2"/>
        <v>50221</v>
      </c>
      <c r="CI5" s="1">
        <f t="shared" si="2"/>
        <v>50313</v>
      </c>
      <c r="CJ5" s="1">
        <f t="shared" si="2"/>
        <v>50405</v>
      </c>
      <c r="CK5" s="1">
        <f t="shared" si="2"/>
        <v>50495</v>
      </c>
      <c r="CL5" s="1">
        <f t="shared" si="2"/>
        <v>50586</v>
      </c>
      <c r="CM5" s="1">
        <f t="shared" si="2"/>
        <v>50678</v>
      </c>
      <c r="CN5" s="1">
        <f t="shared" si="2"/>
        <v>50770</v>
      </c>
      <c r="CO5" s="1">
        <f t="shared" si="2"/>
        <v>50860</v>
      </c>
      <c r="CP5" s="1">
        <f t="shared" si="2"/>
        <v>50951</v>
      </c>
      <c r="CQ5" s="1">
        <f t="shared" si="2"/>
        <v>51043</v>
      </c>
      <c r="CR5" s="1">
        <f t="shared" si="2"/>
        <v>51135</v>
      </c>
      <c r="CS5" s="1">
        <f t="shared" si="2"/>
        <v>51226</v>
      </c>
      <c r="CT5" s="1">
        <f t="shared" si="2"/>
        <v>51317</v>
      </c>
      <c r="CU5" s="1">
        <f t="shared" si="2"/>
        <v>51409</v>
      </c>
    </row>
    <row r="6" spans="1:99" x14ac:dyDescent="0.25">
      <c r="A6" t="s">
        <v>33</v>
      </c>
      <c r="C6" s="9">
        <v>4000</v>
      </c>
      <c r="D6" s="9">
        <v>4000</v>
      </c>
      <c r="E6" s="9">
        <v>4000</v>
      </c>
      <c r="F6" s="9">
        <v>4000</v>
      </c>
      <c r="G6" s="9">
        <v>4000</v>
      </c>
      <c r="H6" s="9">
        <v>4000</v>
      </c>
      <c r="I6" s="9">
        <v>4000</v>
      </c>
      <c r="J6" s="9">
        <v>4000</v>
      </c>
      <c r="K6" s="9">
        <v>4000</v>
      </c>
      <c r="L6" s="9">
        <v>4000</v>
      </c>
      <c r="M6" s="9">
        <v>4000</v>
      </c>
      <c r="N6" s="9">
        <v>4000</v>
      </c>
      <c r="O6" s="9">
        <v>4000</v>
      </c>
      <c r="P6" s="9">
        <v>4000</v>
      </c>
      <c r="Q6" s="9">
        <v>4000</v>
      </c>
      <c r="R6" s="9">
        <v>4000</v>
      </c>
      <c r="S6" s="9">
        <v>4000</v>
      </c>
      <c r="T6" s="9">
        <v>4000</v>
      </c>
      <c r="U6" s="9">
        <v>4000</v>
      </c>
      <c r="V6" s="9">
        <v>4000</v>
      </c>
      <c r="W6" s="9">
        <v>4000</v>
      </c>
      <c r="X6" s="9">
        <v>4000</v>
      </c>
      <c r="Y6" s="9">
        <v>4000</v>
      </c>
      <c r="Z6" s="9">
        <v>4000</v>
      </c>
      <c r="AA6" s="9">
        <v>4000</v>
      </c>
      <c r="AB6" s="9">
        <v>4000</v>
      </c>
      <c r="AC6" s="9">
        <v>4000</v>
      </c>
      <c r="AD6" s="9">
        <v>4000</v>
      </c>
      <c r="AE6" s="9">
        <v>4000</v>
      </c>
      <c r="AF6" s="9">
        <v>4000</v>
      </c>
      <c r="AG6" s="9">
        <v>4000</v>
      </c>
      <c r="AH6" s="9">
        <v>4000</v>
      </c>
      <c r="AI6" s="9">
        <v>4000</v>
      </c>
      <c r="AJ6" s="9">
        <v>4000</v>
      </c>
      <c r="AK6" s="9">
        <v>4000</v>
      </c>
      <c r="AL6" s="9">
        <v>4000</v>
      </c>
      <c r="AM6" s="9">
        <v>4000</v>
      </c>
      <c r="AN6" s="9">
        <v>4000</v>
      </c>
      <c r="AO6" s="9">
        <v>4000</v>
      </c>
      <c r="AP6" s="9">
        <v>4000</v>
      </c>
      <c r="AQ6" s="9">
        <v>4000</v>
      </c>
      <c r="AR6" s="9">
        <v>4000</v>
      </c>
      <c r="AS6" s="9">
        <v>4000</v>
      </c>
      <c r="AT6" s="9">
        <v>4000</v>
      </c>
      <c r="AU6" s="9">
        <v>4000</v>
      </c>
      <c r="AV6" s="9">
        <v>4000</v>
      </c>
      <c r="AW6" s="9">
        <v>4000</v>
      </c>
      <c r="AX6" s="9">
        <v>4000</v>
      </c>
      <c r="AY6" s="9">
        <v>4000</v>
      </c>
      <c r="AZ6" s="9">
        <v>4000</v>
      </c>
      <c r="BA6" s="9">
        <v>4000</v>
      </c>
      <c r="BB6" s="9">
        <v>4000</v>
      </c>
      <c r="BC6" s="9">
        <v>4000</v>
      </c>
      <c r="BD6" s="9">
        <v>4000</v>
      </c>
      <c r="BE6" s="9">
        <v>4000</v>
      </c>
      <c r="BF6" s="9">
        <v>4000</v>
      </c>
      <c r="BG6" s="9">
        <v>4000</v>
      </c>
      <c r="BH6" s="9">
        <v>4000</v>
      </c>
      <c r="BI6" s="9">
        <v>4000</v>
      </c>
      <c r="BJ6" s="9">
        <v>4000</v>
      </c>
      <c r="BK6" s="9">
        <v>4000</v>
      </c>
      <c r="BL6" s="9">
        <v>4000</v>
      </c>
      <c r="BM6" s="9">
        <v>4000</v>
      </c>
      <c r="BN6" s="9">
        <v>4000</v>
      </c>
      <c r="BO6" s="9">
        <v>4000</v>
      </c>
      <c r="BP6" s="9">
        <v>4000</v>
      </c>
      <c r="BQ6" s="9">
        <v>4000</v>
      </c>
      <c r="BR6" s="9">
        <v>4000</v>
      </c>
      <c r="BS6" s="9">
        <v>4000</v>
      </c>
      <c r="BT6" s="9">
        <v>4000</v>
      </c>
      <c r="BU6" s="9">
        <v>4000</v>
      </c>
      <c r="BV6" s="9">
        <v>4000</v>
      </c>
      <c r="BW6" s="9">
        <v>4000</v>
      </c>
      <c r="BX6" s="9">
        <v>4000</v>
      </c>
      <c r="BY6" s="9">
        <v>4000</v>
      </c>
      <c r="BZ6" s="9">
        <v>4000</v>
      </c>
      <c r="CA6" s="9">
        <v>4000</v>
      </c>
      <c r="CB6" s="9">
        <v>4000</v>
      </c>
      <c r="CC6" s="9">
        <v>4000</v>
      </c>
      <c r="CD6" s="9">
        <v>4000</v>
      </c>
      <c r="CE6" s="9">
        <v>4000</v>
      </c>
      <c r="CF6" s="9">
        <v>4000</v>
      </c>
      <c r="CG6" s="9">
        <v>4000</v>
      </c>
      <c r="CH6" s="9">
        <v>4000</v>
      </c>
      <c r="CI6" s="9">
        <v>4000</v>
      </c>
      <c r="CJ6" s="9">
        <v>4000</v>
      </c>
      <c r="CK6" s="9">
        <v>4000</v>
      </c>
      <c r="CL6" s="9">
        <v>4000</v>
      </c>
      <c r="CM6" s="9">
        <v>4000</v>
      </c>
      <c r="CN6" s="9">
        <v>4000</v>
      </c>
      <c r="CO6" s="9">
        <v>4000</v>
      </c>
      <c r="CP6" s="9">
        <v>4000</v>
      </c>
      <c r="CQ6" s="9">
        <v>4000</v>
      </c>
      <c r="CR6" s="9">
        <v>4000</v>
      </c>
      <c r="CS6" s="9">
        <v>4000</v>
      </c>
      <c r="CT6" s="9">
        <v>4000</v>
      </c>
      <c r="CU6" s="9">
        <v>4000</v>
      </c>
    </row>
    <row r="7" spans="1:99" x14ac:dyDescent="0.25">
      <c r="A7" t="s">
        <v>34</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row>
    <row r="8" spans="1:99" x14ac:dyDescent="0.25">
      <c r="A8" t="s">
        <v>35</v>
      </c>
      <c r="C8" s="10">
        <f>C6+C7</f>
        <v>4000</v>
      </c>
      <c r="D8" s="10">
        <f>D6+D7</f>
        <v>4000</v>
      </c>
      <c r="E8" s="10">
        <f t="shared" ref="E8:BO8" si="3">E6+E7</f>
        <v>4000</v>
      </c>
      <c r="F8" s="10">
        <f t="shared" si="3"/>
        <v>4000</v>
      </c>
      <c r="G8" s="10">
        <f t="shared" si="3"/>
        <v>4000</v>
      </c>
      <c r="H8" s="10">
        <f t="shared" si="3"/>
        <v>4000</v>
      </c>
      <c r="I8" s="10">
        <f t="shared" si="3"/>
        <v>4000</v>
      </c>
      <c r="J8" s="10">
        <f t="shared" si="3"/>
        <v>4000</v>
      </c>
      <c r="K8" s="10">
        <f t="shared" si="3"/>
        <v>4000</v>
      </c>
      <c r="L8" s="10">
        <f t="shared" si="3"/>
        <v>4000</v>
      </c>
      <c r="M8" s="10">
        <f t="shared" si="3"/>
        <v>4000</v>
      </c>
      <c r="N8" s="10">
        <f t="shared" si="3"/>
        <v>4000</v>
      </c>
      <c r="O8" s="10">
        <f t="shared" si="3"/>
        <v>4000</v>
      </c>
      <c r="P8" s="10">
        <f t="shared" si="3"/>
        <v>4000</v>
      </c>
      <c r="Q8" s="10">
        <f t="shared" si="3"/>
        <v>4000</v>
      </c>
      <c r="R8" s="10">
        <f t="shared" si="3"/>
        <v>4000</v>
      </c>
      <c r="S8" s="10">
        <f t="shared" si="3"/>
        <v>4000</v>
      </c>
      <c r="T8" s="10">
        <f t="shared" si="3"/>
        <v>4000</v>
      </c>
      <c r="U8" s="10">
        <f t="shared" si="3"/>
        <v>4000</v>
      </c>
      <c r="V8" s="10">
        <f t="shared" si="3"/>
        <v>4000</v>
      </c>
      <c r="W8" s="10">
        <f t="shared" si="3"/>
        <v>4000</v>
      </c>
      <c r="X8" s="10">
        <f t="shared" si="3"/>
        <v>4000</v>
      </c>
      <c r="Y8" s="10">
        <f t="shared" si="3"/>
        <v>4000</v>
      </c>
      <c r="Z8" s="10">
        <f t="shared" si="3"/>
        <v>4000</v>
      </c>
      <c r="AA8" s="10">
        <f t="shared" si="3"/>
        <v>4000</v>
      </c>
      <c r="AB8" s="10">
        <f t="shared" si="3"/>
        <v>4000</v>
      </c>
      <c r="AC8" s="10">
        <f t="shared" si="3"/>
        <v>4000</v>
      </c>
      <c r="AD8" s="10">
        <f t="shared" si="3"/>
        <v>4000</v>
      </c>
      <c r="AE8" s="10">
        <f t="shared" si="3"/>
        <v>4000</v>
      </c>
      <c r="AF8" s="10">
        <f t="shared" si="3"/>
        <v>4000</v>
      </c>
      <c r="AG8" s="10">
        <f t="shared" si="3"/>
        <v>4000</v>
      </c>
      <c r="AH8" s="10">
        <f t="shared" si="3"/>
        <v>4000</v>
      </c>
      <c r="AI8" s="10">
        <f t="shared" si="3"/>
        <v>4000</v>
      </c>
      <c r="AJ8" s="10">
        <f t="shared" si="3"/>
        <v>4000</v>
      </c>
      <c r="AK8" s="10">
        <f t="shared" si="3"/>
        <v>4000</v>
      </c>
      <c r="AL8" s="10">
        <f t="shared" si="3"/>
        <v>4000</v>
      </c>
      <c r="AM8" s="10">
        <f t="shared" si="3"/>
        <v>4000</v>
      </c>
      <c r="AN8" s="10">
        <f t="shared" si="3"/>
        <v>4000</v>
      </c>
      <c r="AO8" s="10">
        <f t="shared" si="3"/>
        <v>4000</v>
      </c>
      <c r="AP8" s="10">
        <f t="shared" si="3"/>
        <v>4000</v>
      </c>
      <c r="AQ8" s="10">
        <f t="shared" si="3"/>
        <v>4000</v>
      </c>
      <c r="AR8" s="10">
        <f t="shared" si="3"/>
        <v>4000</v>
      </c>
      <c r="AS8" s="10">
        <f t="shared" si="3"/>
        <v>4000</v>
      </c>
      <c r="AT8" s="10">
        <f t="shared" si="3"/>
        <v>4000</v>
      </c>
      <c r="AU8" s="10">
        <f t="shared" si="3"/>
        <v>4000</v>
      </c>
      <c r="AV8" s="10">
        <f t="shared" si="3"/>
        <v>4000</v>
      </c>
      <c r="AW8" s="10">
        <f t="shared" si="3"/>
        <v>4000</v>
      </c>
      <c r="AX8" s="10">
        <f t="shared" si="3"/>
        <v>4000</v>
      </c>
      <c r="AY8" s="10">
        <f t="shared" si="3"/>
        <v>4000</v>
      </c>
      <c r="AZ8" s="10">
        <f t="shared" si="3"/>
        <v>4000</v>
      </c>
      <c r="BA8" s="10">
        <f t="shared" si="3"/>
        <v>4000</v>
      </c>
      <c r="BB8" s="10">
        <f t="shared" si="3"/>
        <v>4000</v>
      </c>
      <c r="BC8" s="10">
        <f t="shared" si="3"/>
        <v>4000</v>
      </c>
      <c r="BD8" s="10">
        <f t="shared" si="3"/>
        <v>4000</v>
      </c>
      <c r="BE8" s="10">
        <f t="shared" si="3"/>
        <v>4000</v>
      </c>
      <c r="BF8" s="10">
        <f t="shared" si="3"/>
        <v>4000</v>
      </c>
      <c r="BG8" s="10">
        <f t="shared" si="3"/>
        <v>4000</v>
      </c>
      <c r="BH8" s="10">
        <f t="shared" si="3"/>
        <v>4000</v>
      </c>
      <c r="BI8" s="10">
        <f t="shared" si="3"/>
        <v>4000</v>
      </c>
      <c r="BJ8" s="10">
        <f t="shared" si="3"/>
        <v>4000</v>
      </c>
      <c r="BK8" s="10">
        <f t="shared" si="3"/>
        <v>4000</v>
      </c>
      <c r="BL8" s="10">
        <f t="shared" si="3"/>
        <v>4000</v>
      </c>
      <c r="BM8" s="10">
        <f t="shared" si="3"/>
        <v>4000</v>
      </c>
      <c r="BN8" s="10">
        <f t="shared" si="3"/>
        <v>4000</v>
      </c>
      <c r="BO8" s="10">
        <f t="shared" si="3"/>
        <v>4000</v>
      </c>
      <c r="BP8" s="10">
        <f t="shared" ref="BP8:CC8" si="4">BP6+BP7</f>
        <v>4000</v>
      </c>
      <c r="BQ8" s="10">
        <f t="shared" si="4"/>
        <v>4000</v>
      </c>
      <c r="BR8" s="10">
        <f t="shared" si="4"/>
        <v>4000</v>
      </c>
      <c r="BS8" s="10">
        <f t="shared" si="4"/>
        <v>4000</v>
      </c>
      <c r="BT8" s="10">
        <f t="shared" si="4"/>
        <v>4000</v>
      </c>
      <c r="BU8" s="10">
        <f t="shared" si="4"/>
        <v>4000</v>
      </c>
      <c r="BV8" s="10">
        <f t="shared" si="4"/>
        <v>4000</v>
      </c>
      <c r="BW8" s="10">
        <f t="shared" si="4"/>
        <v>4000</v>
      </c>
      <c r="BX8" s="10">
        <f t="shared" si="4"/>
        <v>4000</v>
      </c>
      <c r="BY8" s="10">
        <f t="shared" si="4"/>
        <v>4000</v>
      </c>
      <c r="BZ8" s="10">
        <f t="shared" si="4"/>
        <v>4000</v>
      </c>
      <c r="CA8" s="10">
        <f t="shared" si="4"/>
        <v>4000</v>
      </c>
      <c r="CB8" s="10">
        <f t="shared" si="4"/>
        <v>4000</v>
      </c>
      <c r="CC8" s="10">
        <f t="shared" si="4"/>
        <v>4000</v>
      </c>
      <c r="CD8" s="10">
        <f t="shared" ref="CD8:CU8" si="5">CD6+CD7</f>
        <v>4000</v>
      </c>
      <c r="CE8" s="10">
        <f t="shared" si="5"/>
        <v>4000</v>
      </c>
      <c r="CF8" s="10">
        <f t="shared" si="5"/>
        <v>4000</v>
      </c>
      <c r="CG8" s="10">
        <f t="shared" si="5"/>
        <v>4000</v>
      </c>
      <c r="CH8" s="10">
        <f t="shared" si="5"/>
        <v>4000</v>
      </c>
      <c r="CI8" s="10">
        <f t="shared" si="5"/>
        <v>4000</v>
      </c>
      <c r="CJ8" s="10">
        <f t="shared" si="5"/>
        <v>4000</v>
      </c>
      <c r="CK8" s="10">
        <f t="shared" si="5"/>
        <v>4000</v>
      </c>
      <c r="CL8" s="10">
        <f t="shared" si="5"/>
        <v>4000</v>
      </c>
      <c r="CM8" s="10">
        <f t="shared" si="5"/>
        <v>4000</v>
      </c>
      <c r="CN8" s="10">
        <f t="shared" si="5"/>
        <v>4000</v>
      </c>
      <c r="CO8" s="10">
        <f t="shared" si="5"/>
        <v>4000</v>
      </c>
      <c r="CP8" s="10">
        <f t="shared" si="5"/>
        <v>4000</v>
      </c>
      <c r="CQ8" s="10">
        <f t="shared" si="5"/>
        <v>4000</v>
      </c>
      <c r="CR8" s="10">
        <f t="shared" si="5"/>
        <v>4000</v>
      </c>
      <c r="CS8" s="10">
        <f t="shared" si="5"/>
        <v>4000</v>
      </c>
      <c r="CT8" s="10">
        <f t="shared" si="5"/>
        <v>4000</v>
      </c>
      <c r="CU8" s="10">
        <f t="shared" si="5"/>
        <v>4000</v>
      </c>
    </row>
    <row r="9" spans="1:99" x14ac:dyDescent="0.25">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row>
    <row r="10" spans="1:99" x14ac:dyDescent="0.25">
      <c r="A10" t="s">
        <v>36</v>
      </c>
      <c r="B10" s="2">
        <f>Inputs!B9</f>
        <v>100000</v>
      </c>
      <c r="C10" s="9">
        <v>103500</v>
      </c>
      <c r="D10" s="9">
        <v>107000</v>
      </c>
      <c r="E10" s="9">
        <v>112200</v>
      </c>
      <c r="F10" s="9">
        <v>117000</v>
      </c>
      <c r="G10" s="9">
        <v>121750</v>
      </c>
      <c r="H10" s="9">
        <v>125000</v>
      </c>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row>
  </sheetData>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T14"/>
  <sheetViews>
    <sheetView workbookViewId="0">
      <selection activeCell="B4" sqref="B4"/>
    </sheetView>
  </sheetViews>
  <sheetFormatPr defaultRowHeight="15" x14ac:dyDescent="0.25"/>
  <cols>
    <col min="1" max="1" width="54" bestFit="1" customWidth="1"/>
    <col min="2" max="2" width="12.5703125" bestFit="1" customWidth="1"/>
    <col min="3" max="3" width="12.85546875" bestFit="1" customWidth="1"/>
    <col min="4" max="98" width="16.140625" bestFit="1" customWidth="1"/>
  </cols>
  <sheetData>
    <row r="3" spans="1:98" x14ac:dyDescent="0.25">
      <c r="A3" t="s">
        <v>31</v>
      </c>
      <c r="C3">
        <v>1</v>
      </c>
      <c r="D3">
        <v>2</v>
      </c>
      <c r="E3">
        <v>3</v>
      </c>
      <c r="F3">
        <v>4</v>
      </c>
      <c r="G3">
        <v>5</v>
      </c>
      <c r="H3">
        <v>6</v>
      </c>
      <c r="I3">
        <v>7</v>
      </c>
      <c r="J3">
        <v>8</v>
      </c>
      <c r="K3">
        <v>9</v>
      </c>
      <c r="L3">
        <v>10</v>
      </c>
      <c r="M3">
        <v>11</v>
      </c>
      <c r="N3">
        <v>12</v>
      </c>
      <c r="O3">
        <v>13</v>
      </c>
      <c r="P3">
        <v>14</v>
      </c>
      <c r="Q3">
        <v>15</v>
      </c>
      <c r="R3">
        <v>16</v>
      </c>
      <c r="S3">
        <v>17</v>
      </c>
      <c r="T3">
        <v>18</v>
      </c>
      <c r="U3">
        <v>19</v>
      </c>
      <c r="V3">
        <v>20</v>
      </c>
      <c r="W3">
        <v>21</v>
      </c>
      <c r="X3">
        <v>22</v>
      </c>
      <c r="Y3">
        <v>23</v>
      </c>
      <c r="Z3">
        <v>24</v>
      </c>
      <c r="AA3">
        <v>25</v>
      </c>
      <c r="AB3">
        <v>26</v>
      </c>
      <c r="AC3">
        <v>27</v>
      </c>
      <c r="AD3">
        <v>28</v>
      </c>
      <c r="AE3">
        <v>29</v>
      </c>
      <c r="AF3">
        <v>30</v>
      </c>
      <c r="AG3">
        <v>31</v>
      </c>
      <c r="AH3">
        <v>32</v>
      </c>
      <c r="AI3">
        <v>33</v>
      </c>
      <c r="AJ3">
        <v>34</v>
      </c>
      <c r="AK3">
        <v>35</v>
      </c>
      <c r="AL3">
        <v>36</v>
      </c>
      <c r="AM3">
        <v>37</v>
      </c>
      <c r="AN3">
        <v>38</v>
      </c>
      <c r="AO3">
        <v>39</v>
      </c>
      <c r="AP3">
        <v>40</v>
      </c>
      <c r="AQ3">
        <v>41</v>
      </c>
      <c r="AR3">
        <v>42</v>
      </c>
      <c r="AS3">
        <v>43</v>
      </c>
      <c r="AT3">
        <v>44</v>
      </c>
      <c r="AU3">
        <v>45</v>
      </c>
      <c r="AV3">
        <v>46</v>
      </c>
      <c r="AW3">
        <v>47</v>
      </c>
      <c r="AX3">
        <v>48</v>
      </c>
      <c r="AY3">
        <v>49</v>
      </c>
      <c r="AZ3">
        <v>50</v>
      </c>
      <c r="BA3">
        <v>51</v>
      </c>
      <c r="BB3">
        <v>52</v>
      </c>
      <c r="BC3">
        <v>53</v>
      </c>
      <c r="BD3">
        <v>54</v>
      </c>
      <c r="BE3">
        <v>55</v>
      </c>
      <c r="BF3">
        <v>56</v>
      </c>
      <c r="BG3">
        <v>57</v>
      </c>
      <c r="BH3">
        <v>58</v>
      </c>
      <c r="BI3">
        <v>59</v>
      </c>
      <c r="BJ3">
        <v>60</v>
      </c>
      <c r="BK3">
        <v>61</v>
      </c>
      <c r="BL3">
        <v>62</v>
      </c>
      <c r="BM3">
        <v>63</v>
      </c>
      <c r="BN3">
        <v>64</v>
      </c>
      <c r="BO3">
        <v>65</v>
      </c>
      <c r="BP3">
        <v>66</v>
      </c>
      <c r="BQ3">
        <v>67</v>
      </c>
      <c r="BR3">
        <v>68</v>
      </c>
      <c r="BS3">
        <v>69</v>
      </c>
      <c r="BT3">
        <v>70</v>
      </c>
      <c r="BU3">
        <v>71</v>
      </c>
      <c r="BV3">
        <v>72</v>
      </c>
      <c r="BW3">
        <v>73</v>
      </c>
      <c r="BX3">
        <v>74</v>
      </c>
      <c r="BY3">
        <v>75</v>
      </c>
      <c r="BZ3">
        <v>76</v>
      </c>
      <c r="CA3">
        <v>77</v>
      </c>
      <c r="CB3">
        <v>78</v>
      </c>
      <c r="CC3">
        <v>79</v>
      </c>
      <c r="CD3">
        <v>80</v>
      </c>
      <c r="CE3">
        <v>81</v>
      </c>
      <c r="CF3">
        <v>82</v>
      </c>
      <c r="CG3">
        <v>83</v>
      </c>
      <c r="CH3">
        <v>84</v>
      </c>
      <c r="CI3">
        <v>85</v>
      </c>
      <c r="CJ3">
        <v>86</v>
      </c>
      <c r="CK3">
        <v>87</v>
      </c>
      <c r="CL3">
        <v>88</v>
      </c>
      <c r="CM3">
        <v>89</v>
      </c>
      <c r="CN3">
        <v>90</v>
      </c>
      <c r="CO3">
        <v>91</v>
      </c>
      <c r="CP3">
        <v>92</v>
      </c>
      <c r="CQ3">
        <v>93</v>
      </c>
      <c r="CR3">
        <v>94</v>
      </c>
      <c r="CS3">
        <v>95</v>
      </c>
      <c r="CT3">
        <v>96</v>
      </c>
    </row>
    <row r="4" spans="1:98" x14ac:dyDescent="0.25">
      <c r="A4" t="s">
        <v>32</v>
      </c>
      <c r="B4" s="1">
        <f>Inputs!B11</f>
        <v>42551</v>
      </c>
      <c r="C4" s="1">
        <f>EOMONTH(B4,3)</f>
        <v>42643</v>
      </c>
      <c r="D4" s="1">
        <f t="shared" ref="D4:BO4" si="0">EOMONTH(C4,3)</f>
        <v>42735</v>
      </c>
      <c r="E4" s="1">
        <f t="shared" si="0"/>
        <v>42825</v>
      </c>
      <c r="F4" s="1">
        <f t="shared" si="0"/>
        <v>42916</v>
      </c>
      <c r="G4" s="1">
        <f t="shared" si="0"/>
        <v>43008</v>
      </c>
      <c r="H4" s="1">
        <f t="shared" si="0"/>
        <v>43100</v>
      </c>
      <c r="I4" s="1">
        <f t="shared" si="0"/>
        <v>43190</v>
      </c>
      <c r="J4" s="1">
        <f t="shared" si="0"/>
        <v>43281</v>
      </c>
      <c r="K4" s="1">
        <f t="shared" si="0"/>
        <v>43373</v>
      </c>
      <c r="L4" s="1">
        <f t="shared" si="0"/>
        <v>43465</v>
      </c>
      <c r="M4" s="1">
        <f t="shared" si="0"/>
        <v>43555</v>
      </c>
      <c r="N4" s="1">
        <f t="shared" si="0"/>
        <v>43646</v>
      </c>
      <c r="O4" s="1">
        <f t="shared" si="0"/>
        <v>43738</v>
      </c>
      <c r="P4" s="1">
        <f t="shared" si="0"/>
        <v>43830</v>
      </c>
      <c r="Q4" s="1">
        <f t="shared" si="0"/>
        <v>43921</v>
      </c>
      <c r="R4" s="1">
        <f t="shared" si="0"/>
        <v>44012</v>
      </c>
      <c r="S4" s="1">
        <f t="shared" si="0"/>
        <v>44104</v>
      </c>
      <c r="T4" s="1">
        <f t="shared" si="0"/>
        <v>44196</v>
      </c>
      <c r="U4" s="1">
        <f t="shared" si="0"/>
        <v>44286</v>
      </c>
      <c r="V4" s="1">
        <f t="shared" si="0"/>
        <v>44377</v>
      </c>
      <c r="W4" s="1">
        <f t="shared" si="0"/>
        <v>44469</v>
      </c>
      <c r="X4" s="1">
        <f t="shared" si="0"/>
        <v>44561</v>
      </c>
      <c r="Y4" s="1">
        <f t="shared" si="0"/>
        <v>44651</v>
      </c>
      <c r="Z4" s="1">
        <f t="shared" si="0"/>
        <v>44742</v>
      </c>
      <c r="AA4" s="1">
        <f t="shared" si="0"/>
        <v>44834</v>
      </c>
      <c r="AB4" s="1">
        <f t="shared" si="0"/>
        <v>44926</v>
      </c>
      <c r="AC4" s="1">
        <f t="shared" si="0"/>
        <v>45016</v>
      </c>
      <c r="AD4" s="1">
        <f t="shared" si="0"/>
        <v>45107</v>
      </c>
      <c r="AE4" s="1">
        <f t="shared" si="0"/>
        <v>45199</v>
      </c>
      <c r="AF4" s="1">
        <f t="shared" si="0"/>
        <v>45291</v>
      </c>
      <c r="AG4" s="1">
        <f t="shared" si="0"/>
        <v>45382</v>
      </c>
      <c r="AH4" s="1">
        <f t="shared" si="0"/>
        <v>45473</v>
      </c>
      <c r="AI4" s="1">
        <f t="shared" si="0"/>
        <v>45565</v>
      </c>
      <c r="AJ4" s="1">
        <f t="shared" si="0"/>
        <v>45657</v>
      </c>
      <c r="AK4" s="1">
        <f t="shared" si="0"/>
        <v>45747</v>
      </c>
      <c r="AL4" s="1">
        <f t="shared" si="0"/>
        <v>45838</v>
      </c>
      <c r="AM4" s="1">
        <f t="shared" si="0"/>
        <v>45930</v>
      </c>
      <c r="AN4" s="1">
        <f t="shared" si="0"/>
        <v>46022</v>
      </c>
      <c r="AO4" s="1">
        <f t="shared" si="0"/>
        <v>46112</v>
      </c>
      <c r="AP4" s="1">
        <f t="shared" si="0"/>
        <v>46203</v>
      </c>
      <c r="AQ4" s="1">
        <f t="shared" si="0"/>
        <v>46295</v>
      </c>
      <c r="AR4" s="1">
        <f t="shared" si="0"/>
        <v>46387</v>
      </c>
      <c r="AS4" s="1">
        <f t="shared" si="0"/>
        <v>46477</v>
      </c>
      <c r="AT4" s="1">
        <f t="shared" si="0"/>
        <v>46568</v>
      </c>
      <c r="AU4" s="1">
        <f t="shared" si="0"/>
        <v>46660</v>
      </c>
      <c r="AV4" s="1">
        <f t="shared" si="0"/>
        <v>46752</v>
      </c>
      <c r="AW4" s="1">
        <f t="shared" si="0"/>
        <v>46843</v>
      </c>
      <c r="AX4" s="1">
        <f t="shared" si="0"/>
        <v>46934</v>
      </c>
      <c r="AY4" s="1">
        <f t="shared" si="0"/>
        <v>47026</v>
      </c>
      <c r="AZ4" s="1">
        <f t="shared" si="0"/>
        <v>47118</v>
      </c>
      <c r="BA4" s="1">
        <f t="shared" si="0"/>
        <v>47208</v>
      </c>
      <c r="BB4" s="1">
        <f t="shared" si="0"/>
        <v>47299</v>
      </c>
      <c r="BC4" s="1">
        <f t="shared" si="0"/>
        <v>47391</v>
      </c>
      <c r="BD4" s="1">
        <f t="shared" si="0"/>
        <v>47483</v>
      </c>
      <c r="BE4" s="1">
        <f t="shared" si="0"/>
        <v>47573</v>
      </c>
      <c r="BF4" s="1">
        <f t="shared" si="0"/>
        <v>47664</v>
      </c>
      <c r="BG4" s="1">
        <f t="shared" si="0"/>
        <v>47756</v>
      </c>
      <c r="BH4" s="1">
        <f t="shared" si="0"/>
        <v>47848</v>
      </c>
      <c r="BI4" s="1">
        <f t="shared" si="0"/>
        <v>47938</v>
      </c>
      <c r="BJ4" s="1">
        <f t="shared" si="0"/>
        <v>48029</v>
      </c>
      <c r="BK4" s="1">
        <f t="shared" si="0"/>
        <v>48121</v>
      </c>
      <c r="BL4" s="1">
        <f t="shared" si="0"/>
        <v>48213</v>
      </c>
      <c r="BM4" s="1">
        <f t="shared" si="0"/>
        <v>48304</v>
      </c>
      <c r="BN4" s="1">
        <f t="shared" si="0"/>
        <v>48395</v>
      </c>
      <c r="BO4" s="1">
        <f t="shared" si="0"/>
        <v>48487</v>
      </c>
      <c r="BP4" s="1">
        <f t="shared" ref="BP4:CT4" si="1">EOMONTH(BO4,3)</f>
        <v>48579</v>
      </c>
      <c r="BQ4" s="1">
        <f t="shared" si="1"/>
        <v>48669</v>
      </c>
      <c r="BR4" s="1">
        <f t="shared" si="1"/>
        <v>48760</v>
      </c>
      <c r="BS4" s="1">
        <f t="shared" si="1"/>
        <v>48852</v>
      </c>
      <c r="BT4" s="1">
        <f t="shared" si="1"/>
        <v>48944</v>
      </c>
      <c r="BU4" s="1">
        <f t="shared" si="1"/>
        <v>49034</v>
      </c>
      <c r="BV4" s="1">
        <f t="shared" si="1"/>
        <v>49125</v>
      </c>
      <c r="BW4" s="1">
        <f t="shared" si="1"/>
        <v>49217</v>
      </c>
      <c r="BX4" s="1">
        <f t="shared" si="1"/>
        <v>49309</v>
      </c>
      <c r="BY4" s="1">
        <f t="shared" si="1"/>
        <v>49399</v>
      </c>
      <c r="BZ4" s="1">
        <f t="shared" si="1"/>
        <v>49490</v>
      </c>
      <c r="CA4" s="1">
        <f t="shared" si="1"/>
        <v>49582</v>
      </c>
      <c r="CB4" s="1">
        <f t="shared" si="1"/>
        <v>49674</v>
      </c>
      <c r="CC4" s="1">
        <f t="shared" si="1"/>
        <v>49765</v>
      </c>
      <c r="CD4" s="1">
        <f t="shared" si="1"/>
        <v>49856</v>
      </c>
      <c r="CE4" s="1">
        <f t="shared" si="1"/>
        <v>49948</v>
      </c>
      <c r="CF4" s="1">
        <f t="shared" si="1"/>
        <v>50040</v>
      </c>
      <c r="CG4" s="1">
        <f t="shared" si="1"/>
        <v>50130</v>
      </c>
      <c r="CH4" s="1">
        <f t="shared" si="1"/>
        <v>50221</v>
      </c>
      <c r="CI4" s="1">
        <f t="shared" si="1"/>
        <v>50313</v>
      </c>
      <c r="CJ4" s="1">
        <f t="shared" si="1"/>
        <v>50405</v>
      </c>
      <c r="CK4" s="1">
        <f t="shared" si="1"/>
        <v>50495</v>
      </c>
      <c r="CL4" s="1">
        <f t="shared" si="1"/>
        <v>50586</v>
      </c>
      <c r="CM4" s="1">
        <f t="shared" si="1"/>
        <v>50678</v>
      </c>
      <c r="CN4" s="1">
        <f t="shared" si="1"/>
        <v>50770</v>
      </c>
      <c r="CO4" s="1">
        <f t="shared" si="1"/>
        <v>50860</v>
      </c>
      <c r="CP4" s="1">
        <f t="shared" si="1"/>
        <v>50951</v>
      </c>
      <c r="CQ4" s="1">
        <f t="shared" si="1"/>
        <v>51043</v>
      </c>
      <c r="CR4" s="1">
        <f t="shared" si="1"/>
        <v>51135</v>
      </c>
      <c r="CS4" s="1">
        <f t="shared" si="1"/>
        <v>51226</v>
      </c>
      <c r="CT4" s="1">
        <f t="shared" si="1"/>
        <v>51317</v>
      </c>
    </row>
    <row r="5" spans="1:98" x14ac:dyDescent="0.25">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row>
    <row r="6" spans="1:98" s="4" customFormat="1" x14ac:dyDescent="0.25">
      <c r="A6" s="6" t="s">
        <v>37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row>
    <row r="7" spans="1:98" x14ac:dyDescent="0.25">
      <c r="A7" t="s">
        <v>38</v>
      </c>
      <c r="B7" s="2">
        <f>Inputs!B9</f>
        <v>100000</v>
      </c>
      <c r="C7" s="2">
        <f>((1+Inputs!$B$3)^(1/4))*(B7+'Qtr Contributions, Withdrawals'!C8)</f>
        <v>105024.75428109276</v>
      </c>
      <c r="D7" s="2">
        <f>((1+Inputs!$B$3)^(1/4))*(C7+'Qtr Contributions, Withdrawals'!D8)</f>
        <v>110099.01950892579</v>
      </c>
      <c r="E7" s="2">
        <f>((1+Inputs!$B$3)^(1/4))*(D7+'Qtr Contributions, Withdrawals'!E8)</f>
        <v>115223.28353498597</v>
      </c>
      <c r="F7" s="2">
        <f>((1+Inputs!$B$3)^(1/4))*(E7+'Qtr Contributions, Withdrawals'!F8)</f>
        <v>120398.03901775916</v>
      </c>
      <c r="G7" s="2">
        <f>((1+Inputs!$B$3)^(1/4))*(F7+'Qtr Contributions, Withdrawals'!G8)</f>
        <v>125623.78347009563</v>
      </c>
      <c r="H7" s="2">
        <f>((1+Inputs!$B$3)^(1/4))*(G7+'Qtr Contributions, Withdrawals'!H8)</f>
        <v>130901.01930704199</v>
      </c>
      <c r="I7" s="2">
        <f>((1+Inputs!$B$3)^(1/4))*(H7+'Qtr Contributions, Withdrawals'!I8)</f>
        <v>136230.25389414458</v>
      </c>
      <c r="J7" s="2">
        <f>((1+Inputs!$B$3)^(1/4))*(I7+'Qtr Contributions, Withdrawals'!J8)</f>
        <v>141611.99959622871</v>
      </c>
      <c r="K7" s="2">
        <f>((1+Inputs!$B$3)^(1/4))*(J7+'Qtr Contributions, Withdrawals'!K8)</f>
        <v>147046.77382665864</v>
      </c>
      <c r="L7" s="2">
        <f>((1+Inputs!$B$3)^(1/4))*(K7+'Qtr Contributions, Withdrawals'!L8)</f>
        <v>152535.09909708286</v>
      </c>
      <c r="M7" s="2">
        <f>((1+Inputs!$B$3)^(1/4))*(L7+'Qtr Contributions, Withdrawals'!M8)</f>
        <v>158077.50306766955</v>
      </c>
      <c r="N7" s="2">
        <f>((1+Inputs!$B$3)^(1/4))*(M7+'Qtr Contributions, Withdrawals'!N8)</f>
        <v>163674.51859783704</v>
      </c>
      <c r="O7" s="2">
        <f>((1+Inputs!$B$3)^(1/4))*(N7+'Qtr Contributions, Withdrawals'!O8)</f>
        <v>169326.68379748418</v>
      </c>
      <c r="P7" s="2">
        <f>((1+Inputs!$B$3)^(1/4))*(O7+'Qtr Contributions, Withdrawals'!P8)</f>
        <v>175034.54207872535</v>
      </c>
      <c r="Q7" s="2">
        <f>((1+Inputs!$B$3)^(1/4))*(P7+'Qtr Contributions, Withdrawals'!Q8)</f>
        <v>180798.64220813551</v>
      </c>
      <c r="R7" s="2">
        <f>((1+Inputs!$B$3)^(1/4))*(Q7+'Qtr Contributions, Withdrawals'!R8)</f>
        <v>186619.53835950969</v>
      </c>
      <c r="S7" s="2">
        <f>((1+Inputs!$B$3)^(1/4))*(R7+'Qtr Contributions, Withdrawals'!S8)</f>
        <v>192497.7901671427</v>
      </c>
      <c r="T7" s="2">
        <f>((1+Inputs!$B$3)^(1/4))*(S7+'Qtr Contributions, Withdrawals'!T8)</f>
        <v>198433.96277963353</v>
      </c>
      <c r="U7" s="2">
        <f>((1+Inputs!$B$3)^(1/4))*(T7+'Qtr Contributions, Withdrawals'!U8)</f>
        <v>204428.62691422008</v>
      </c>
      <c r="V7" s="2">
        <f>((1+Inputs!$B$3)^(1/4))*(U7+'Qtr Contributions, Withdrawals'!V8)</f>
        <v>210482.35891164924</v>
      </c>
      <c r="W7" s="2">
        <f>((1+Inputs!$B$3)^(1/4))*(V7+'Qtr Contributions, Withdrawals'!W8)</f>
        <v>216595.74079158757</v>
      </c>
      <c r="X7" s="2">
        <f>((1+Inputs!$B$3)^(1/4))*(W7+'Qtr Contributions, Withdrawals'!X8)</f>
        <v>222769.36030857803</v>
      </c>
      <c r="Y7" s="2">
        <f>((1+Inputs!$B$3)^(1/4))*(X7+'Qtr Contributions, Withdrawals'!Y8)</f>
        <v>229003.81100854804</v>
      </c>
      <c r="Z7" s="2">
        <f>((1+Inputs!$B$3)^(1/4))*(Y7+'Qtr Contributions, Withdrawals'!Z8)</f>
        <v>235299.69228587436</v>
      </c>
      <c r="AA7" s="2">
        <f>((1+Inputs!$B$3)^(1/4))*(Z7+'Qtr Contributions, Withdrawals'!AA8)</f>
        <v>241657.60944101022</v>
      </c>
      <c r="AB7" s="2">
        <f>((1+Inputs!$B$3)^(1/4))*(AA7+'Qtr Contributions, Withdrawals'!AB8)</f>
        <v>248078.17373868029</v>
      </c>
      <c r="AC7" s="2">
        <f>((1+Inputs!$B$3)^(1/4))*(AB7+'Qtr Contributions, Withdrawals'!AC8)</f>
        <v>254562.00246664911</v>
      </c>
      <c r="AD7" s="2">
        <f>((1+Inputs!$B$3)^(1/4))*(AC7+'Qtr Contributions, Withdrawals'!AD8)</f>
        <v>261109.71899506848</v>
      </c>
      <c r="AE7" s="2">
        <f>((1+Inputs!$B$3)^(1/4))*(AD7+'Qtr Contributions, Withdrawals'!AE8)</f>
        <v>267721.95283640974</v>
      </c>
      <c r="AF7" s="2">
        <f>((1+Inputs!$B$3)^(1/4))*(AE7+'Qtr Contributions, Withdrawals'!AF8)</f>
        <v>274399.33970598661</v>
      </c>
      <c r="AG7" s="2">
        <f>((1+Inputs!$B$3)^(1/4))*(AF7+'Qtr Contributions, Withdrawals'!AG8)</f>
        <v>281142.52158307418</v>
      </c>
      <c r="AH7" s="2">
        <f>((1+Inputs!$B$3)^(1/4))*(AG7+'Qtr Contributions, Withdrawals'!AH8)</f>
        <v>287952.14677263034</v>
      </c>
      <c r="AI7" s="2">
        <f>((1+Inputs!$B$3)^(1/4))*(AH7+'Qtr Contributions, Withdrawals'!AI8)</f>
        <v>294828.8699676253</v>
      </c>
      <c r="AJ7" s="2">
        <f>((1+Inputs!$B$3)^(1/4))*(AI7+'Qtr Contributions, Withdrawals'!AJ8)</f>
        <v>301773.35231198528</v>
      </c>
      <c r="AK7" s="2">
        <f>((1+Inputs!$B$3)^(1/4))*(AJ7+'Qtr Contributions, Withdrawals'!AK8)</f>
        <v>308786.26146415633</v>
      </c>
      <c r="AL7" s="2">
        <f>((1+Inputs!$B$3)^(1/4))*(AK7+'Qtr Contributions, Withdrawals'!AL8)</f>
        <v>315868.27166129474</v>
      </c>
      <c r="AM7" s="2">
        <f>((1+Inputs!$B$3)^(1/4))*(AL7+'Qtr Contributions, Withdrawals'!AM8)</f>
        <v>323020.06378408946</v>
      </c>
      <c r="AN7" s="2">
        <f>((1+Inputs!$B$3)^(1/4))*(AM7+'Qtr Contributions, Withdrawals'!AN8)</f>
        <v>330242.32542222383</v>
      </c>
      <c r="AO7" s="2">
        <f>((1+Inputs!$B$3)^(1/4))*(AN7+'Qtr Contributions, Withdrawals'!AO8)</f>
        <v>337535.75094048172</v>
      </c>
      <c r="AP7" s="2">
        <f>((1+Inputs!$B$3)^(1/4))*(AO7+'Qtr Contributions, Withdrawals'!AP8)</f>
        <v>344901.04154550564</v>
      </c>
      <c r="AQ7" s="2">
        <f>((1+Inputs!$B$3)^(1/4))*(AP7+'Qtr Contributions, Withdrawals'!AQ8)</f>
        <v>352338.90535321215</v>
      </c>
      <c r="AR7" s="2">
        <f>((1+Inputs!$B$3)^(1/4))*(AQ7+'Qtr Contributions, Withdrawals'!AR8)</f>
        <v>359850.05745687184</v>
      </c>
      <c r="AS7" s="2">
        <f>((1+Inputs!$B$3)^(1/4))*(AR7+'Qtr Contributions, Withdrawals'!AS8)</f>
        <v>367435.21999586007</v>
      </c>
      <c r="AT7" s="2">
        <f>((1+Inputs!$B$3)^(1/4))*(AS7+'Qtr Contributions, Withdrawals'!AT8)</f>
        <v>375095.12222508492</v>
      </c>
      <c r="AU7" s="2">
        <f>((1+Inputs!$B$3)^(1/4))*(AT7+'Qtr Contributions, Withdrawals'!AU8)</f>
        <v>382830.50058509974</v>
      </c>
      <c r="AV7" s="2">
        <f>((1+Inputs!$B$3)^(1/4))*(AU7+'Qtr Contributions, Withdrawals'!AV8)</f>
        <v>390642.09877290583</v>
      </c>
      <c r="AW7" s="2">
        <f>((1+Inputs!$B$3)^(1/4))*(AV7+'Qtr Contributions, Withdrawals'!AW8)</f>
        <v>398530.66781345359</v>
      </c>
      <c r="AX7" s="2">
        <f>((1+Inputs!$B$3)^(1/4))*(AW7+'Qtr Contributions, Withdrawals'!AX8)</f>
        <v>406496.96613184747</v>
      </c>
      <c r="AY7" s="2">
        <f>((1+Inputs!$B$3)^(1/4))*(AX7+'Qtr Contributions, Withdrawals'!AY8)</f>
        <v>414541.75962626282</v>
      </c>
      <c r="AZ7" s="2">
        <f>((1+Inputs!$B$3)^(1/4))*(AY7+'Qtr Contributions, Withdrawals'!AZ8)</f>
        <v>422665.8217415812</v>
      </c>
      <c r="BA7" s="2">
        <f>((1+Inputs!$B$3)^(1/4))*(AZ7+'Qtr Contributions, Withdrawals'!BA8)</f>
        <v>430869.93354375084</v>
      </c>
      <c r="BB7" s="2">
        <f>((1+Inputs!$B$3)^(1/4))*(BA7+'Qtr Contributions, Withdrawals'!BB8)</f>
        <v>439154.88379488047</v>
      </c>
      <c r="BC7" s="2">
        <f>((1+Inputs!$B$3)^(1/4))*(BB7+'Qtr Contributions, Withdrawals'!BC8)</f>
        <v>447521.46902907244</v>
      </c>
      <c r="BD7" s="2">
        <f>((1+Inputs!$B$3)^(1/4))*(BC7+'Qtr Contributions, Withdrawals'!BD8)</f>
        <v>455970.49362900353</v>
      </c>
      <c r="BE7" s="2">
        <f>((1+Inputs!$B$3)^(1/4))*(BD7+'Qtr Contributions, Withdrawals'!BE8)</f>
        <v>464502.76990325999</v>
      </c>
      <c r="BF7" s="2">
        <f>((1+Inputs!$B$3)^(1/4))*(BE7+'Qtr Contributions, Withdrawals'!BF8)</f>
        <v>473119.1181644348</v>
      </c>
      <c r="BG7" s="2">
        <f>((1+Inputs!$B$3)^(1/4))*(BF7+'Qtr Contributions, Withdrawals'!BG8)</f>
        <v>481820.36680799449</v>
      </c>
      <c r="BH7" s="2">
        <f>((1+Inputs!$B$3)^(1/4))*(BG7+'Qtr Contributions, Withdrawals'!BH8)</f>
        <v>490607.35239192285</v>
      </c>
      <c r="BI7" s="2">
        <f>((1+Inputs!$B$3)^(1/4))*(BH7+'Qtr Contributions, Withdrawals'!BI8)</f>
        <v>499480.91971714958</v>
      </c>
      <c r="BJ7" s="2">
        <f>((1+Inputs!$B$3)^(1/4))*(BI7+'Qtr Contributions, Withdrawals'!BJ8)</f>
        <v>508441.92190877139</v>
      </c>
      <c r="BK7" s="2">
        <f>((1+Inputs!$B$3)^(1/4))*(BJ7+'Qtr Contributions, Withdrawals'!BK8)</f>
        <v>517491.22049807344</v>
      </c>
      <c r="BL7" s="2">
        <f>((1+Inputs!$B$3)^(1/4))*(BK7+'Qtr Contributions, Withdrawals'!BL8)</f>
        <v>526629.68550535885</v>
      </c>
      <c r="BM7" s="2">
        <f>((1+Inputs!$B$3)^(1/4))*(BL7+'Qtr Contributions, Withdrawals'!BM8)</f>
        <v>535858.19552359462</v>
      </c>
      <c r="BN7" s="2">
        <f>((1+Inputs!$B$3)^(1/4))*(BM7+'Qtr Contributions, Withdrawals'!BN8)</f>
        <v>545177.63780288131</v>
      </c>
      <c r="BO7" s="2">
        <f>((1+Inputs!$B$3)^(1/4))*(BN7+'Qtr Contributions, Withdrawals'!BO8)</f>
        <v>554588.90833575546</v>
      </c>
      <c r="BP7" s="2">
        <f>((1+Inputs!$B$3)^(1/4))*(BO7+'Qtr Contributions, Withdrawals'!BP8)</f>
        <v>564092.91194333229</v>
      </c>
      <c r="BQ7" s="2">
        <f>((1+Inputs!$B$3)^(1/4))*(BP7+'Qtr Contributions, Withdrawals'!BQ8)</f>
        <v>573690.56236229744</v>
      </c>
      <c r="BR7" s="2">
        <f>((1+Inputs!$B$3)^(1/4))*(BQ7+'Qtr Contributions, Withdrawals'!BR8)</f>
        <v>583382.78233275563</v>
      </c>
      <c r="BS7" s="2">
        <f>((1+Inputs!$B$3)^(1/4))*(BR7+'Qtr Contributions, Withdrawals'!BS8)</f>
        <v>593170.50368694472</v>
      </c>
      <c r="BT7" s="2">
        <f>((1+Inputs!$B$3)^(1/4))*(BS7+'Qtr Contributions, Withdrawals'!BT8)</f>
        <v>603054.66743882466</v>
      </c>
      <c r="BU7" s="2">
        <f>((1+Inputs!$B$3)^(1/4))*(BT7+'Qtr Contributions, Withdrawals'!BU8)</f>
        <v>613036.22387454845</v>
      </c>
      <c r="BV7" s="2">
        <f>((1+Inputs!$B$3)^(1/4))*(BU7+'Qtr Contributions, Withdrawals'!BV8)</f>
        <v>623116.13264382491</v>
      </c>
      <c r="BW7" s="2">
        <f>((1+Inputs!$B$3)^(1/4))*(BV7+'Qtr Contributions, Withdrawals'!BW8)</f>
        <v>633295.36285218154</v>
      </c>
      <c r="BX7" s="2">
        <f>((1+Inputs!$B$3)^(1/4))*(BW7+'Qtr Contributions, Withdrawals'!BX8)</f>
        <v>643574.89315413672</v>
      </c>
      <c r="BY7" s="2">
        <f>((1+Inputs!$B$3)^(1/4))*(BX7+'Qtr Contributions, Withdrawals'!BY8)</f>
        <v>653955.71184728947</v>
      </c>
      <c r="BZ7" s="2">
        <f>((1+Inputs!$B$3)^(1/4))*(BY7+'Qtr Contributions, Withdrawals'!BZ8)</f>
        <v>664438.81696733704</v>
      </c>
      <c r="CA7" s="2">
        <f>((1+Inputs!$B$3)^(1/4))*(BZ7+'Qtr Contributions, Withdrawals'!CA8)</f>
        <v>675025.21638402797</v>
      </c>
      <c r="CB7" s="2">
        <f>((1+Inputs!$B$3)^(1/4))*(CA7+'Qtr Contributions, Withdrawals'!CB8)</f>
        <v>685715.92789806135</v>
      </c>
      <c r="CC7" s="2">
        <f>((1+Inputs!$B$3)^(1/4))*(CB7+'Qtr Contributions, Withdrawals'!CC8)</f>
        <v>696511.97933894023</v>
      </c>
      <c r="CD7" s="2">
        <f>((1+Inputs!$B$3)^(1/4))*(CC7+'Qtr Contributions, Withdrawals'!CD8)</f>
        <v>707414.40866378963</v>
      </c>
      <c r="CE7" s="2">
        <f>((1+Inputs!$B$3)^(1/4))*(CD7+'Qtr Contributions, Withdrawals'!CE8)</f>
        <v>718424.26405714825</v>
      </c>
      <c r="CF7" s="2">
        <f>((1+Inputs!$B$3)^(1/4))*(CE7+'Qtr Contributions, Withdrawals'!CF8)</f>
        <v>729542.6040317429</v>
      </c>
      <c r="CG7" s="2">
        <f>((1+Inputs!$B$3)^(1/4))*(CF7+'Qtr Contributions, Withdrawals'!CG8)</f>
        <v>740770.49753025686</v>
      </c>
      <c r="CH7" s="2">
        <f>((1+Inputs!$B$3)^(1/4))*(CG7+'Qtr Contributions, Withdrawals'!CH8)</f>
        <v>752109.02402810031</v>
      </c>
      <c r="CI7" s="2">
        <f>((1+Inputs!$B$3)^(1/4))*(CH7+'Qtr Contributions, Withdrawals'!CI8)</f>
        <v>763559.27363719326</v>
      </c>
      <c r="CJ7" s="2">
        <f>((1+Inputs!$B$3)^(1/4))*(CI7+'Qtr Contributions, Withdrawals'!CJ8)</f>
        <v>775122.34721077175</v>
      </c>
      <c r="CK7" s="2">
        <f>((1+Inputs!$B$3)^(1/4))*(CJ7+'Qtr Contributions, Withdrawals'!CK8)</f>
        <v>786799.35644922638</v>
      </c>
      <c r="CL7" s="2">
        <f>((1+Inputs!$B$3)^(1/4))*(CK7+'Qtr Contributions, Withdrawals'!CL8)</f>
        <v>798591.42400698352</v>
      </c>
      <c r="CM7" s="2">
        <f>((1+Inputs!$B$3)^(1/4))*(CL7+'Qtr Contributions, Withdrawals'!CM8)</f>
        <v>810499.68360044016</v>
      </c>
      <c r="CN7" s="2">
        <f>((1+Inputs!$B$3)^(1/4))*(CM7+'Qtr Contributions, Withdrawals'!CN8)</f>
        <v>822525.2801169618</v>
      </c>
      <c r="CO7" s="2">
        <f>((1+Inputs!$B$3)^(1/4))*(CN7+'Qtr Contributions, Withdrawals'!CO8)</f>
        <v>834669.36972495459</v>
      </c>
      <c r="CP7" s="2">
        <f>((1+Inputs!$B$3)^(1/4))*(CO7+'Qtr Contributions, Withdrawals'!CP8)</f>
        <v>846933.119985022</v>
      </c>
      <c r="CQ7" s="2">
        <f>((1+Inputs!$B$3)^(1/4))*(CP7+'Qtr Contributions, Withdrawals'!CQ8)</f>
        <v>859317.7099622169</v>
      </c>
      <c r="CR7" s="2">
        <f>((1+Inputs!$B$3)^(1/4))*(CQ7+'Qtr Contributions, Withdrawals'!CR8)</f>
        <v>871824.3303393994</v>
      </c>
      <c r="CS7" s="2">
        <f>((1+Inputs!$B$3)^(1/4))*(CR7+'Qtr Contributions, Withdrawals'!CS8)</f>
        <v>884454.18353171193</v>
      </c>
      <c r="CT7" s="2">
        <f>((1+Inputs!$B$3)^(1/4))*(CS7+'Qtr Contributions, Withdrawals'!CT8)</f>
        <v>897208.48380218202</v>
      </c>
    </row>
    <row r="8" spans="1:98" x14ac:dyDescent="0.25">
      <c r="A8" t="s">
        <v>39</v>
      </c>
      <c r="B8" s="2">
        <f>Inputs!B9</f>
        <v>100000</v>
      </c>
      <c r="C8" s="2">
        <f>((1+Inputs!$B$4)^(1/4))*(B8+'Qtr Contributions, Withdrawals'!C8)</f>
        <v>106749.06603378562</v>
      </c>
      <c r="D8" s="2">
        <f>((1+Inputs!$B$4)^(1/4))*(C8+'Qtr Contributions, Withdrawals'!D8)</f>
        <v>113676.53233866025</v>
      </c>
      <c r="E8" s="2">
        <f>((1+Inputs!$B$4)^(1/4))*(D8+'Qtr Contributions, Withdrawals'!E8)</f>
        <v>120787.1146273707</v>
      </c>
      <c r="F8" s="2">
        <f>((1+Inputs!$B$4)^(1/4))*(E8+'Qtr Contributions, Withdrawals'!F8)</f>
        <v>128085.65326464202</v>
      </c>
      <c r="G8" s="2">
        <f>((1+Inputs!$B$4)^(1/4))*(F8+'Qtr Contributions, Withdrawals'!G8)</f>
        <v>135577.11656214407</v>
      </c>
      <c r="H8" s="2">
        <f>((1+Inputs!$B$4)^(1/4))*(G8+'Qtr Contributions, Withdrawals'!H8)</f>
        <v>143266.60416055491</v>
      </c>
      <c r="I8" s="2">
        <f>((1+Inputs!$B$4)^(1/4))*(H8+'Qtr Contributions, Withdrawals'!I8)</f>
        <v>151159.35050102349</v>
      </c>
      <c r="J8" s="2">
        <f>((1+Inputs!$B$4)^(1/4))*(I8+'Qtr Contributions, Withdrawals'!J8)</f>
        <v>159260.72838839467</v>
      </c>
      <c r="K8" s="2">
        <f>((1+Inputs!$B$4)^(1/4))*(J8+'Qtr Contributions, Withdrawals'!K8)</f>
        <v>167576.25264862194</v>
      </c>
      <c r="L8" s="2">
        <f>((1+Inputs!$B$4)^(1/4))*(K8+'Qtr Contributions, Withdrawals'!L8)</f>
        <v>176111.58388285796</v>
      </c>
      <c r="M8" s="2">
        <f>((1+Inputs!$B$4)^(1/4))*(L8+'Qtr Contributions, Withdrawals'!M8)</f>
        <v>184872.53232077809</v>
      </c>
      <c r="N8" s="2">
        <f>((1+Inputs!$B$4)^(1/4))*(M8+'Qtr Contributions, Withdrawals'!N8)</f>
        <v>193865.06177576008</v>
      </c>
      <c r="O8" s="2">
        <f>((1+Inputs!$B$4)^(1/4))*(N8+'Qtr Contributions, Withdrawals'!O8)</f>
        <v>203095.29370461236</v>
      </c>
      <c r="P8" s="2">
        <f>((1+Inputs!$B$4)^(1/4))*(O8+'Qtr Contributions, Withdrawals'!P8)</f>
        <v>212569.51137461435</v>
      </c>
      <c r="Q8" s="2">
        <f>((1+Inputs!$B$4)^(1/4))*(P8+'Qtr Contributions, Withdrawals'!Q8)</f>
        <v>222294.16414070572</v>
      </c>
      <c r="R8" s="2">
        <f>((1+Inputs!$B$4)^(1/4))*(Q8+'Qtr Contributions, Withdrawals'!R8)</f>
        <v>232275.87183573574</v>
      </c>
      <c r="S8" s="2">
        <f>((1+Inputs!$B$4)^(1/4))*(R8+'Qtr Contributions, Withdrawals'!S8)</f>
        <v>242521.42927676177</v>
      </c>
      <c r="T8" s="2">
        <f>((1+Inputs!$B$4)^(1/4))*(S8+'Qtr Contributions, Withdrawals'!T8)</f>
        <v>253037.810890464</v>
      </c>
      <c r="U8" s="2">
        <f>((1+Inputs!$B$4)^(1/4))*(T8+'Qtr Contributions, Withdrawals'!U8)</f>
        <v>263832.17546082538</v>
      </c>
      <c r="V8" s="2">
        <f>((1+Inputs!$B$4)^(1/4))*(U8+'Qtr Contributions, Withdrawals'!V8)</f>
        <v>274911.87100230873</v>
      </c>
      <c r="W8" s="2">
        <f>((1+Inputs!$B$4)^(1/4))*(V8+'Qtr Contributions, Withdrawals'!W8)</f>
        <v>286284.43976184761</v>
      </c>
      <c r="X8" s="2">
        <f>((1+Inputs!$B$4)^(1/4))*(W8+'Qtr Contributions, Withdrawals'!X8)</f>
        <v>297957.62335305708</v>
      </c>
      <c r="Y8" s="2">
        <f>((1+Inputs!$B$4)^(1/4))*(X8+'Qtr Contributions, Withdrawals'!Y8)</f>
        <v>309939.36802615825</v>
      </c>
      <c r="Z8" s="2">
        <f>((1+Inputs!$B$4)^(1/4))*(Y8+'Qtr Contributions, Withdrawals'!Z8)</f>
        <v>322237.83007720474</v>
      </c>
      <c r="AA8" s="2">
        <f>((1+Inputs!$B$4)^(1/4))*(Z8+'Qtr Contributions, Withdrawals'!AA8)</f>
        <v>334861.38140029291</v>
      </c>
      <c r="AB8" s="2">
        <f>((1+Inputs!$B$4)^(1/4))*(AA8+'Qtr Contributions, Withdrawals'!AB8)</f>
        <v>347818.6151865354</v>
      </c>
      <c r="AC8" s="2">
        <f>((1+Inputs!$B$4)^(1/4))*(AB8+'Qtr Contributions, Withdrawals'!AC8)</f>
        <v>361118.35177367768</v>
      </c>
      <c r="AD8" s="2">
        <f>((1+Inputs!$B$4)^(1/4))*(AC8+'Qtr Contributions, Withdrawals'!AD8)</f>
        <v>374769.64465033932</v>
      </c>
      <c r="AE8" s="2">
        <f>((1+Inputs!$B$4)^(1/4))*(AD8+'Qtr Contributions, Withdrawals'!AE8)</f>
        <v>388781.78661896719</v>
      </c>
      <c r="AF8" s="2">
        <f>((1+Inputs!$B$4)^(1/4))*(AE8+'Qtr Contributions, Withdrawals'!AF8)</f>
        <v>403164.31612169638</v>
      </c>
      <c r="AG8" s="2">
        <f>((1+Inputs!$B$4)^(1/4))*(AF8+'Qtr Contributions, Withdrawals'!AG8)</f>
        <v>417927.02373342431</v>
      </c>
      <c r="AH8" s="2">
        <f>((1+Inputs!$B$4)^(1/4))*(AG8+'Qtr Contributions, Withdrawals'!AH8)</f>
        <v>433079.95882651873</v>
      </c>
      <c r="AI8" s="2">
        <f>((1+Inputs!$B$4)^(1/4))*(AH8+'Qtr Contributions, Withdrawals'!AI8)</f>
        <v>448633.43641169567</v>
      </c>
      <c r="AJ8" s="2">
        <f>((1+Inputs!$B$4)^(1/4))*(AI8+'Qtr Contributions, Withdrawals'!AJ8)</f>
        <v>464598.04415972508</v>
      </c>
      <c r="AK8" s="2">
        <f>((1+Inputs!$B$4)^(1/4))*(AJ8+'Qtr Contributions, Withdrawals'!AK8)</f>
        <v>480984.64960874309</v>
      </c>
      <c r="AL8" s="2">
        <f>((1+Inputs!$B$4)^(1/4))*(AK8+'Qtr Contributions, Withdrawals'!AL8)</f>
        <v>497804.40756207786</v>
      </c>
      <c r="AM8" s="2">
        <f>((1+Inputs!$B$4)^(1/4))*(AL8+'Qtr Contributions, Withdrawals'!AM8)</f>
        <v>515068.76768162427</v>
      </c>
      <c r="AN8" s="2">
        <f>((1+Inputs!$B$4)^(1/4))*(AM8+'Qtr Contributions, Withdrawals'!AN8)</f>
        <v>532789.48228193691</v>
      </c>
      <c r="AO8" s="2">
        <f>((1+Inputs!$B$4)^(1/4))*(AN8+'Qtr Contributions, Withdrawals'!AO8)</f>
        <v>550978.61433034693</v>
      </c>
      <c r="AP8" s="2">
        <f>((1+Inputs!$B$4)^(1/4))*(AO8+'Qtr Contributions, Withdrawals'!AP8)</f>
        <v>569648.5456585486</v>
      </c>
      <c r="AQ8" s="2">
        <f>((1+Inputs!$B$4)^(1/4))*(AP8+'Qtr Contributions, Withdrawals'!AQ8)</f>
        <v>588811.98539124511</v>
      </c>
      <c r="AR8" s="2">
        <f>((1+Inputs!$B$4)^(1/4))*(AQ8+'Qtr Contributions, Withdrawals'!AR8)</f>
        <v>608481.9785975921</v>
      </c>
      <c r="AS8" s="2">
        <f>((1+Inputs!$B$4)^(1/4))*(AR8+'Qtr Contributions, Withdrawals'!AS8)</f>
        <v>628671.91517132719</v>
      </c>
      <c r="AT8" s="2">
        <f>((1+Inputs!$B$4)^(1/4))*(AS8+'Qtr Contributions, Withdrawals'!AT8)</f>
        <v>649395.53894563101</v>
      </c>
      <c r="AU8" s="2">
        <f>((1+Inputs!$B$4)^(1/4))*(AT8+'Qtr Contributions, Withdrawals'!AU8)</f>
        <v>670666.95704892417</v>
      </c>
      <c r="AV8" s="2">
        <f>((1+Inputs!$B$4)^(1/4))*(AU8+'Qtr Contributions, Withdrawals'!AV8)</f>
        <v>692500.64950796939</v>
      </c>
      <c r="AW8" s="2">
        <f>((1+Inputs!$B$4)^(1/4))*(AV8+'Qtr Contributions, Withdrawals'!AW8)</f>
        <v>714911.4791048154</v>
      </c>
      <c r="AX8" s="2">
        <f>((1+Inputs!$B$4)^(1/4))*(AW8+'Qtr Contributions, Withdrawals'!AX8)</f>
        <v>737914.70149429259</v>
      </c>
      <c r="AY8" s="2">
        <f>((1+Inputs!$B$4)^(1/4))*(AX8+'Qtr Contributions, Withdrawals'!AY8)</f>
        <v>761525.975588948</v>
      </c>
      <c r="AZ8" s="2">
        <f>((1+Inputs!$B$4)^(1/4))*(AY8+'Qtr Contributions, Withdrawals'!AZ8)</f>
        <v>785761.37421848823</v>
      </c>
      <c r="BA8" s="2">
        <f>((1+Inputs!$B$4)^(1/4))*(AZ8+'Qtr Contributions, Withdrawals'!BA8)</f>
        <v>810637.39507098729</v>
      </c>
      <c r="BB8" s="2">
        <f>((1+Inputs!$B$4)^(1/4))*(BA8+'Qtr Contributions, Withdrawals'!BB8)</f>
        <v>836170.97192330705</v>
      </c>
      <c r="BC8" s="2">
        <f>((1+Inputs!$B$4)^(1/4))*(BB8+'Qtr Contributions, Withdrawals'!BC8)</f>
        <v>862379.48616837454</v>
      </c>
      <c r="BD8" s="2">
        <f>((1+Inputs!$B$4)^(1/4))*(BC8+'Qtr Contributions, Withdrawals'!BD8)</f>
        <v>889280.77864716412</v>
      </c>
      <c r="BE8" s="2">
        <f>((1+Inputs!$B$4)^(1/4))*(BD8+'Qtr Contributions, Withdrawals'!BE8)</f>
        <v>916893.16179343802</v>
      </c>
      <c r="BF8" s="2">
        <f>((1+Inputs!$B$4)^(1/4))*(BE8+'Qtr Contributions, Withdrawals'!BF8)</f>
        <v>945235.43209951289</v>
      </c>
      <c r="BG8" s="2">
        <f>((1+Inputs!$B$4)^(1/4))*(BF8+'Qtr Contributions, Withdrawals'!BG8)</f>
        <v>974326.88291153777</v>
      </c>
      <c r="BH8" s="2">
        <f>((1+Inputs!$B$4)^(1/4))*(BG8+'Qtr Contributions, Withdrawals'!BH8)</f>
        <v>1004187.3175629942</v>
      </c>
      <c r="BI8" s="2">
        <f>((1+Inputs!$B$4)^(1/4))*(BH8+'Qtr Contributions, Withdrawals'!BI8)</f>
        <v>1034837.0628553584</v>
      </c>
      <c r="BJ8" s="2">
        <f>((1+Inputs!$B$4)^(1/4))*(BI8+'Qtr Contributions, Withdrawals'!BJ8)</f>
        <v>1066296.9828951014</v>
      </c>
      <c r="BK8" s="2">
        <f>((1+Inputs!$B$4)^(1/4))*(BJ8+'Qtr Contributions, Withdrawals'!BK8)</f>
        <v>1098588.4932964491</v>
      </c>
      <c r="BL8" s="2">
        <f>((1+Inputs!$B$4)^(1/4))*(BK8+'Qtr Contributions, Withdrawals'!BL8)</f>
        <v>1131733.5757595657</v>
      </c>
      <c r="BM8" s="2">
        <f>((1+Inputs!$B$4)^(1/4))*(BL8+'Qtr Contributions, Withdrawals'!BM8)</f>
        <v>1165754.7930340897</v>
      </c>
      <c r="BN8" s="2">
        <f>((1+Inputs!$B$4)^(1/4))*(BM8+'Qtr Contributions, Withdrawals'!BN8)</f>
        <v>1200675.3042782047</v>
      </c>
      <c r="BO8" s="2">
        <f>((1+Inputs!$B$4)^(1/4))*(BN8+'Qtr Contributions, Withdrawals'!BO8)</f>
        <v>1236518.8808237005</v>
      </c>
      <c r="BP8" s="2">
        <f>((1+Inputs!$B$4)^(1/4))*(BO8+'Qtr Contributions, Withdrawals'!BP8)</f>
        <v>1273309.9223577599</v>
      </c>
      <c r="BQ8" s="2">
        <f>((1+Inputs!$B$4)^(1/4))*(BP8+'Qtr Contributions, Withdrawals'!BQ8)</f>
        <v>1311073.4735324818</v>
      </c>
      <c r="BR8" s="2">
        <f>((1+Inputs!$B$4)^(1/4))*(BQ8+'Qtr Contributions, Withdrawals'!BR8)</f>
        <v>1349835.2410134494</v>
      </c>
      <c r="BS8" s="2">
        <f>((1+Inputs!$B$4)^(1/4))*(BR8+'Qtr Contributions, Withdrawals'!BS8)</f>
        <v>1389621.6109789498</v>
      </c>
      <c r="BT8" s="2">
        <f>((1+Inputs!$B$4)^(1/4))*(BS8+'Qtr Contributions, Withdrawals'!BT8)</f>
        <v>1430459.6670817558</v>
      </c>
      <c r="BU8" s="2">
        <f>((1+Inputs!$B$4)^(1/4))*(BT8+'Qtr Contributions, Withdrawals'!BU8)</f>
        <v>1472377.2088856969</v>
      </c>
      <c r="BV8" s="2">
        <f>((1+Inputs!$B$4)^(1/4))*(BU8+'Qtr Contributions, Withdrawals'!BV8)</f>
        <v>1515402.7707895709</v>
      </c>
      <c r="BW8" s="2">
        <f>((1+Inputs!$B$4)^(1/4))*(BV8+'Qtr Contributions, Withdrawals'!BW8)</f>
        <v>1559565.6414512764</v>
      </c>
      <c r="BX8" s="2">
        <f>((1+Inputs!$B$4)^(1/4))*(BW8+'Qtr Contributions, Withdrawals'!BX8)</f>
        <v>1604895.883725391</v>
      </c>
      <c r="BY8" s="2">
        <f>((1+Inputs!$B$4)^(1/4))*(BX8+'Qtr Contributions, Withdrawals'!BY8)</f>
        <v>1651424.3551277658</v>
      </c>
      <c r="BZ8" s="2">
        <f>((1+Inputs!$B$4)^(1/4))*(BY8+'Qtr Contributions, Withdrawals'!BZ8)</f>
        <v>1699182.7288410659</v>
      </c>
      <c r="CA8" s="2">
        <f>((1+Inputs!$B$4)^(1/4))*(BZ8+'Qtr Contributions, Withdrawals'!CA8)</f>
        <v>1748203.5152755589</v>
      </c>
      <c r="CB8" s="2">
        <f>((1+Inputs!$B$4)^(1/4))*(CA8+'Qtr Contributions, Withdrawals'!CB8)</f>
        <v>1798520.0841998262</v>
      </c>
      <c r="CC8" s="2">
        <f>((1+Inputs!$B$4)^(1/4))*(CB8+'Qtr Contributions, Withdrawals'!CC8)</f>
        <v>1850166.6874564623</v>
      </c>
      <c r="CD8" s="2">
        <f>((1+Inputs!$B$4)^(1/4))*(CC8+'Qtr Contributions, Withdrawals'!CD8)</f>
        <v>1903178.4822782255</v>
      </c>
      <c r="CE8" s="2">
        <f>((1+Inputs!$B$4)^(1/4))*(CD8+'Qtr Contributions, Withdrawals'!CE8)</f>
        <v>1957591.5552205129</v>
      </c>
      <c r="CF8" s="2">
        <f>((1+Inputs!$B$4)^(1/4))*(CE8+'Qtr Contributions, Withdrawals'!CF8)</f>
        <v>2013442.9467264498</v>
      </c>
      <c r="CG8" s="2">
        <f>((1+Inputs!$B$4)^(1/4))*(CF8+'Qtr Contributions, Withdrawals'!CG8)</f>
        <v>2070770.6763413157</v>
      </c>
      <c r="CH8" s="2">
        <f>((1+Inputs!$B$4)^(1/4))*(CG8+'Qtr Contributions, Withdrawals'!CH8)</f>
        <v>2129613.7685934729</v>
      </c>
      <c r="CI8" s="2">
        <f>((1+Inputs!$B$4)^(1/4))*(CH8+'Qtr Contributions, Withdrawals'!CI8)</f>
        <v>2190012.279559412</v>
      </c>
      <c r="CJ8" s="2">
        <f>((1+Inputs!$B$4)^(1/4))*(CI8+'Qtr Contributions, Withdrawals'!CJ8)</f>
        <v>2252007.3241310017</v>
      </c>
      <c r="CK8" s="2">
        <f>((1+Inputs!$B$4)^(1/4))*(CJ8+'Qtr Contributions, Withdrawals'!CK8)</f>
        <v>2315641.104003503</v>
      </c>
      <c r="CL8" s="2">
        <f>((1+Inputs!$B$4)^(1/4))*(CK8+'Qtr Contributions, Withdrawals'!CL8)</f>
        <v>2380956.9364033975</v>
      </c>
      <c r="CM8" s="2">
        <f>((1+Inputs!$B$4)^(1/4))*(CL8+'Qtr Contributions, Withdrawals'!CM8)</f>
        <v>2447999.2835755898</v>
      </c>
      <c r="CN8" s="2">
        <f>((1+Inputs!$B$4)^(1/4))*(CM8+'Qtr Contributions, Withdrawals'!CN8)</f>
        <v>2516813.7830500547</v>
      </c>
      <c r="CO8" s="2">
        <f>((1+Inputs!$B$4)^(1/4))*(CN8+'Qtr Contributions, Withdrawals'!CO8)</f>
        <v>2587447.2787085311</v>
      </c>
      <c r="CP8" s="2">
        <f>((1+Inputs!$B$4)^(1/4))*(CO8+'Qtr Contributions, Withdrawals'!CP8)</f>
        <v>2659947.8526724139</v>
      </c>
      <c r="CQ8" s="2">
        <f>((1+Inputs!$B$4)^(1/4))*(CP8+'Qtr Contributions, Withdrawals'!CQ8)</f>
        <v>2734364.8580335472</v>
      </c>
      <c r="CR8" s="2">
        <f>((1+Inputs!$B$4)^(1/4))*(CQ8+'Qtr Contributions, Withdrawals'!CR8)</f>
        <v>2810748.9524502032</v>
      </c>
      <c r="CS8" s="2">
        <f>((1+Inputs!$B$4)^(1/4))*(CR8+'Qtr Contributions, Withdrawals'!CS8)</f>
        <v>2889152.1326311119</v>
      </c>
      <c r="CT8" s="2">
        <f>((1+Inputs!$B$4)^(1/4))*(CS8+'Qtr Contributions, Withdrawals'!CT8)</f>
        <v>2969627.769731022</v>
      </c>
    </row>
    <row r="9" spans="1:98" x14ac:dyDescent="0.25">
      <c r="A9" t="s">
        <v>40</v>
      </c>
      <c r="B9" s="2">
        <f>Inputs!B9*(1-Inputs!B5)</f>
        <v>60000</v>
      </c>
      <c r="C9" s="2">
        <f>((1+Inputs!$B$4)^(1/4))*(B9+'Qtr Contributions, Withdrawals'!C8)</f>
        <v>65691.732943868075</v>
      </c>
      <c r="D9" s="2">
        <f>((1+Inputs!$B$4)^(1/4))*(C9+'Qtr Contributions, Withdrawals'!D8)</f>
        <v>71533.917327249292</v>
      </c>
      <c r="E9" s="2">
        <f>((1+Inputs!$B$4)^(1/4))*(D9+'Qtr Contributions, Withdrawals'!E8)</f>
        <v>77530.53008227922</v>
      </c>
      <c r="F9" s="2">
        <f>((1+Inputs!$B$4)^(1/4))*(E9+'Qtr Contributions, Withdrawals'!F8)</f>
        <v>83685.653264642009</v>
      </c>
      <c r="G9" s="2">
        <f>((1+Inputs!$B$4)^(1/4))*(F9+'Qtr Contributions, Withdrawals'!G8)</f>
        <v>90003.476832335567</v>
      </c>
      <c r="H9" s="2">
        <f>((1+Inputs!$B$4)^(1/4))*(G9+'Qtr Contributions, Withdrawals'!H8)</f>
        <v>96488.301497888722</v>
      </c>
      <c r="I9" s="2">
        <f>((1+Inputs!$B$4)^(1/4))*(H9+'Qtr Contributions, Withdrawals'!I8)</f>
        <v>103144.54165597195</v>
      </c>
      <c r="J9" s="2">
        <f>((1+Inputs!$B$4)^(1/4))*(I9+'Qtr Contributions, Withdrawals'!J8)</f>
        <v>109976.72838839465</v>
      </c>
      <c r="K9" s="2">
        <f>((1+Inputs!$B$4)^(1/4))*(J9+'Qtr Contributions, Withdrawals'!K8)</f>
        <v>116989.51254853451</v>
      </c>
      <c r="L9" s="2">
        <f>((1+Inputs!$B$4)^(1/4))*(K9+'Qtr Contributions, Withdrawals'!L8)</f>
        <v>124187.66792729851</v>
      </c>
      <c r="M9" s="2">
        <f>((1+Inputs!$B$4)^(1/4))*(L9+'Qtr Contributions, Withdrawals'!M8)</f>
        <v>131576.09450277087</v>
      </c>
      <c r="N9" s="2">
        <f>((1+Inputs!$B$4)^(1/4))*(M9+'Qtr Contributions, Withdrawals'!N8)</f>
        <v>139159.82177576007</v>
      </c>
      <c r="O9" s="2">
        <f>((1+Inputs!$B$4)^(1/4))*(N9+'Qtr Contributions, Withdrawals'!O8)</f>
        <v>146944.01219351531</v>
      </c>
      <c r="P9" s="2">
        <f>((1+Inputs!$B$4)^(1/4))*(O9+'Qtr Contributions, Withdrawals'!P8)</f>
        <v>154933.96466394336</v>
      </c>
      <c r="Q9" s="2">
        <f>((1+Inputs!$B$4)^(1/4))*(P9+'Qtr Contributions, Withdrawals'!Q8)</f>
        <v>163135.1181627177</v>
      </c>
      <c r="R9" s="2">
        <f>((1+Inputs!$B$4)^(1/4))*(Q9+'Qtr Contributions, Withdrawals'!R8)</f>
        <v>171553.0554357357</v>
      </c>
      <c r="S9" s="2">
        <f>((1+Inputs!$B$4)^(1/4))*(R9+'Qtr Contributions, Withdrawals'!S8)</f>
        <v>180193.50679944403</v>
      </c>
      <c r="T9" s="2">
        <f>((1+Inputs!$B$4)^(1/4))*(S9+'Qtr Contributions, Withdrawals'!T8)</f>
        <v>189062.35404161917</v>
      </c>
      <c r="U9" s="2">
        <f>((1+Inputs!$B$4)^(1/4))*(T9+'Qtr Contributions, Withdrawals'!U8)</f>
        <v>198165.63442525867</v>
      </c>
      <c r="V9" s="2">
        <f>((1+Inputs!$B$4)^(1/4))*(U9+'Qtr Contributions, Withdrawals'!V8)</f>
        <v>207509.54479830866</v>
      </c>
      <c r="W9" s="2">
        <f>((1+Inputs!$B$4)^(1/4))*(V9+'Qtr Contributions, Withdrawals'!W8)</f>
        <v>217100.4458120249</v>
      </c>
      <c r="X9" s="2">
        <f>((1+Inputs!$B$4)^(1/4))*(W9+'Qtr Contributions, Withdrawals'!X8)</f>
        <v>226944.86625083929</v>
      </c>
      <c r="Y9" s="2">
        <f>((1+Inputs!$B$4)^(1/4))*(X9+'Qtr Contributions, Withdrawals'!Y8)</f>
        <v>237049.50747667917</v>
      </c>
      <c r="Z9" s="2">
        <f>((1+Inputs!$B$4)^(1/4))*(Y9+'Qtr Contributions, Withdrawals'!Z8)</f>
        <v>247421.24799076468</v>
      </c>
      <c r="AA9" s="2">
        <f>((1+Inputs!$B$4)^(1/4))*(Z9+'Qtr Contributions, Withdrawals'!AA8)</f>
        <v>258067.14811598969</v>
      </c>
      <c r="AB9" s="2">
        <f>((1+Inputs!$B$4)^(1/4))*(AA9+'Qtr Contributions, Withdrawals'!AB8)</f>
        <v>268994.45480307366</v>
      </c>
      <c r="AC9" s="2">
        <f>((1+Inputs!$B$4)^(1/4))*(AB9+'Qtr Contributions, Withdrawals'!AC8)</f>
        <v>280210.60656375589</v>
      </c>
      <c r="AD9" s="2">
        <f>((1+Inputs!$B$4)^(1/4))*(AC9+'Qtr Contributions, Withdrawals'!AD8)</f>
        <v>291723.23853439081</v>
      </c>
      <c r="AE9" s="2">
        <f>((1+Inputs!$B$4)^(1/4))*(AD9+'Qtr Contributions, Withdrawals'!AE8)</f>
        <v>303540.18767339061</v>
      </c>
      <c r="AF9" s="2">
        <f>((1+Inputs!$B$4)^(1/4))*(AE9+'Qtr Contributions, Withdrawals'!AF8)</f>
        <v>315669.49809605384</v>
      </c>
      <c r="AG9" s="2">
        <f>((1+Inputs!$B$4)^(1/4))*(AF9+'Qtr Contributions, Withdrawals'!AG8)</f>
        <v>328119.42655041115</v>
      </c>
      <c r="AH9" s="2">
        <f>((1+Inputs!$B$4)^(1/4))*(AG9+'Qtr Contributions, Withdrawals'!AH8)</f>
        <v>340898.44803781592</v>
      </c>
      <c r="AI9" s="2">
        <f>((1+Inputs!$B$4)^(1/4))*(AH9+'Qtr Contributions, Withdrawals'!AI8)</f>
        <v>354015.26158210565</v>
      </c>
      <c r="AJ9" s="2">
        <f>((1+Inputs!$B$4)^(1/4))*(AI9+'Qtr Contributions, Withdrawals'!AJ8)</f>
        <v>367478.79615126183</v>
      </c>
      <c r="AK9" s="2">
        <f>((1+Inputs!$B$4)^(1/4))*(AJ9+'Qtr Contributions, Withdrawals'!AK8)</f>
        <v>381298.21673559846</v>
      </c>
      <c r="AL9" s="2">
        <f>((1+Inputs!$B$4)^(1/4))*(AK9+'Qtr Contributions, Withdrawals'!AL8)</f>
        <v>395482.93058661773</v>
      </c>
      <c r="AM9" s="2">
        <f>((1+Inputs!$B$4)^(1/4))*(AL9+'Qtr Contributions, Withdrawals'!AM8)</f>
        <v>410042.59362077934</v>
      </c>
      <c r="AN9" s="2">
        <f>((1+Inputs!$B$4)^(1/4))*(AM9+'Qtr Contributions, Withdrawals'!AN8)</f>
        <v>424987.11699254269</v>
      </c>
      <c r="AO9" s="2">
        <f>((1+Inputs!$B$4)^(1/4))*(AN9+'Qtr Contributions, Withdrawals'!AO8)</f>
        <v>440326.67384115636</v>
      </c>
      <c r="AP9" s="2">
        <f>((1+Inputs!$B$4)^(1/4))*(AO9+'Qtr Contributions, Withdrawals'!AP8)</f>
        <v>456071.70621578774</v>
      </c>
      <c r="AQ9" s="2">
        <f>((1+Inputs!$B$4)^(1/4))*(AP9+'Qtr Contributions, Withdrawals'!AQ8)</f>
        <v>472232.93218370713</v>
      </c>
      <c r="AR9" s="2">
        <f>((1+Inputs!$B$4)^(1/4))*(AQ9+'Qtr Contributions, Withdrawals'!AR8)</f>
        <v>488821.35312636447</v>
      </c>
      <c r="AS9" s="2">
        <f>((1+Inputs!$B$4)^(1/4))*(AR9+'Qtr Contributions, Withdrawals'!AS8)</f>
        <v>505848.2612283256</v>
      </c>
      <c r="AT9" s="2">
        <f>((1+Inputs!$B$4)^(1/4))*(AS9+'Qtr Contributions, Withdrawals'!AT8)</f>
        <v>523325.24716416647</v>
      </c>
      <c r="AU9" s="2">
        <f>((1+Inputs!$B$4)^(1/4))*(AT9+'Qtr Contributions, Withdrawals'!AU8)</f>
        <v>541264.20798855706</v>
      </c>
      <c r="AV9" s="2">
        <f>((1+Inputs!$B$4)^(1/4))*(AU9+'Qtr Contributions, Withdrawals'!AV8)</f>
        <v>559677.35523490666</v>
      </c>
      <c r="AW9" s="2">
        <f>((1+Inputs!$B$4)^(1/4))*(AV9+'Qtr Contributions, Withdrawals'!AW8)</f>
        <v>578577.22322808357</v>
      </c>
      <c r="AX9" s="2">
        <f>((1+Inputs!$B$4)^(1/4))*(AW9+'Qtr Contributions, Withdrawals'!AX8)</f>
        <v>597976.67761686689</v>
      </c>
      <c r="AY9" s="2">
        <f>((1+Inputs!$B$4)^(1/4))*(AX9+'Qtr Contributions, Withdrawals'!AY8)</f>
        <v>617888.92413194047</v>
      </c>
      <c r="AZ9" s="2">
        <f>((1+Inputs!$B$4)^(1/4))*(AY9+'Qtr Contributions, Withdrawals'!AZ8)</f>
        <v>638327.51757538854</v>
      </c>
      <c r="BA9" s="2">
        <f>((1+Inputs!$B$4)^(1/4))*(AZ9+'Qtr Contributions, Withdrawals'!BA8)</f>
        <v>659306.37104781484</v>
      </c>
      <c r="BB9" s="2">
        <f>((1+Inputs!$B$4)^(1/4))*(BA9+'Qtr Contributions, Withdrawals'!BB8)</f>
        <v>680839.76541936432</v>
      </c>
      <c r="BC9" s="2">
        <f>((1+Inputs!$B$4)^(1/4))*(BB9+'Qtr Contributions, Withdrawals'!BC8)</f>
        <v>702942.3590510959</v>
      </c>
      <c r="BD9" s="2">
        <f>((1+Inputs!$B$4)^(1/4))*(BC9+'Qtr Contributions, Withdrawals'!BD8)</f>
        <v>725629.19777332328</v>
      </c>
      <c r="BE9" s="2">
        <f>((1+Inputs!$B$4)^(1/4))*(BD9+'Qtr Contributions, Withdrawals'!BE8)</f>
        <v>748915.72512771655</v>
      </c>
      <c r="BF9" s="2">
        <f>((1+Inputs!$B$4)^(1/4))*(BE9+'Qtr Contributions, Withdrawals'!BF8)</f>
        <v>772817.79288013652</v>
      </c>
      <c r="BG9" s="2">
        <f>((1+Inputs!$B$4)^(1/4))*(BF9+'Qtr Contributions, Withdrawals'!BG8)</f>
        <v>797351.67181135865</v>
      </c>
      <c r="BH9" s="2">
        <f>((1+Inputs!$B$4)^(1/4))*(BG9+'Qtr Contributions, Withdrawals'!BH8)</f>
        <v>822534.0627930311</v>
      </c>
      <c r="BI9" s="2">
        <f>((1+Inputs!$B$4)^(1/4))*(BH9+'Qtr Contributions, Withdrawals'!BI8)</f>
        <v>848382.1081564076</v>
      </c>
      <c r="BJ9" s="2">
        <f>((1+Inputs!$B$4)^(1/4))*(BI9+'Qtr Contributions, Withdrawals'!BJ8)</f>
        <v>874913.40336159384</v>
      </c>
      <c r="BK9" s="2">
        <f>((1+Inputs!$B$4)^(1/4))*(BJ9+'Qtr Contributions, Withdrawals'!BK8)</f>
        <v>902146.00897525041</v>
      </c>
      <c r="BL9" s="2">
        <f>((1+Inputs!$B$4)^(1/4))*(BK9+'Qtr Contributions, Withdrawals'!BL8)</f>
        <v>930098.46296490682</v>
      </c>
      <c r="BM9" s="2">
        <f>((1+Inputs!$B$4)^(1/4))*(BL9+'Qtr Contributions, Withdrawals'!BM8)</f>
        <v>958789.79331825476</v>
      </c>
      <c r="BN9" s="2">
        <f>((1+Inputs!$B$4)^(1/4))*(BM9+'Qtr Contributions, Withdrawals'!BN8)</f>
        <v>988239.53099601145</v>
      </c>
      <c r="BO9" s="2">
        <f>((1+Inputs!$B$4)^(1/4))*(BN9+'Qtr Contributions, Withdrawals'!BO8)</f>
        <v>1018467.7232271702</v>
      </c>
      <c r="BP9" s="2">
        <f>((1+Inputs!$B$4)^(1/4))*(BO9+'Qtr Contributions, Withdrawals'!BP8)</f>
        <v>1049494.9471556887</v>
      </c>
      <c r="BQ9" s="2">
        <f>((1+Inputs!$B$4)^(1/4))*(BP9+'Qtr Contributions, Withdrawals'!BQ8)</f>
        <v>1081342.3238479048</v>
      </c>
      <c r="BR9" s="2">
        <f>((1+Inputs!$B$4)^(1/4))*(BQ9+'Qtr Contributions, Withdrawals'!BR8)</f>
        <v>1114031.5326702148</v>
      </c>
      <c r="BS9" s="2">
        <f>((1+Inputs!$B$4)^(1/4))*(BR9+'Qtr Contributions, Withdrawals'!BS8)</f>
        <v>1147584.8260468009</v>
      </c>
      <c r="BT9" s="2">
        <f>((1+Inputs!$B$4)^(1/4))*(BS9+'Qtr Contributions, Withdrawals'!BT8)</f>
        <v>1182025.0446074565</v>
      </c>
      <c r="BU9" s="2">
        <f>((1+Inputs!$B$4)^(1/4))*(BT9+'Qtr Contributions, Withdrawals'!BU8)</f>
        <v>1217375.6327358165</v>
      </c>
      <c r="BV9" s="2">
        <f>((1+Inputs!$B$4)^(1/4))*(BU9+'Qtr Contributions, Withdrawals'!BV8)</f>
        <v>1253660.6545285806</v>
      </c>
      <c r="BW9" s="2">
        <f>((1+Inputs!$B$4)^(1/4))*(BV9+'Qtr Contributions, Withdrawals'!BW8)</f>
        <v>1290904.8101765914</v>
      </c>
      <c r="BX9" s="2">
        <f>((1+Inputs!$B$4)^(1/4))*(BW9+'Qtr Contributions, Withdrawals'!BX8)</f>
        <v>1329133.4527789191</v>
      </c>
      <c r="BY9" s="2">
        <f>((1+Inputs!$B$4)^(1/4))*(BX9+'Qtr Contributions, Withdrawals'!BY8)</f>
        <v>1368372.6056013987</v>
      </c>
      <c r="BZ9" s="2">
        <f>((1+Inputs!$B$4)^(1/4))*(BY9+'Qtr Contributions, Withdrawals'!BZ8)</f>
        <v>1408648.9797913667</v>
      </c>
      <c r="CA9" s="2">
        <f>((1+Inputs!$B$4)^(1/4))*(BZ9+'Qtr Contributions, Withdrawals'!CA8)</f>
        <v>1449989.9925606586</v>
      </c>
      <c r="CB9" s="2">
        <f>((1+Inputs!$B$4)^(1/4))*(CA9+'Qtr Contributions, Withdrawals'!CB8)</f>
        <v>1492423.7858492425</v>
      </c>
      <c r="CC9" s="2">
        <f>((1+Inputs!$B$4)^(1/4))*(CB9+'Qtr Contributions, Withdrawals'!CC8)</f>
        <v>1535979.2454821947</v>
      </c>
      <c r="CD9" s="2">
        <f>((1+Inputs!$B$4)^(1/4))*(CC9+'Qtr Contributions, Withdrawals'!CD8)</f>
        <v>1580686.0208330592</v>
      </c>
      <c r="CE9" s="2">
        <f>((1+Inputs!$B$4)^(1/4))*(CD9+'Qtr Contributions, Withdrawals'!CE8)</f>
        <v>1626574.5450069732</v>
      </c>
      <c r="CF9" s="2">
        <f>((1+Inputs!$B$4)^(1/4))*(CE9+'Qtr Contributions, Withdrawals'!CF8)</f>
        <v>1673676.0555573013</v>
      </c>
      <c r="CG9" s="2">
        <f>((1+Inputs!$B$4)^(1/4))*(CF9+'Qtr Contributions, Withdrawals'!CG8)</f>
        <v>1722022.6157498783</v>
      </c>
      <c r="CH9" s="2">
        <f>((1+Inputs!$B$4)^(1/4))*(CG9+'Qtr Contributions, Withdrawals'!CH8)</f>
        <v>1771647.1363893379</v>
      </c>
      <c r="CI9" s="2">
        <f>((1+Inputs!$B$4)^(1/4))*(CH9+'Qtr Contributions, Withdrawals'!CI8)</f>
        <v>1822583.3982223824</v>
      </c>
      <c r="CJ9" s="2">
        <f>((1+Inputs!$B$4)^(1/4))*(CI9+'Qtr Contributions, Withdrawals'!CJ8)</f>
        <v>1874866.0749332465</v>
      </c>
      <c r="CK9" s="2">
        <f>((1+Inputs!$B$4)^(1/4))*(CJ9+'Qtr Contributions, Withdrawals'!CK8)</f>
        <v>1928530.7567470071</v>
      </c>
      <c r="CL9" s="2">
        <f>((1+Inputs!$B$4)^(1/4))*(CK9+'Qtr Contributions, Withdrawals'!CL8)</f>
        <v>1983613.9746568073</v>
      </c>
      <c r="CM9" s="2">
        <f>((1+Inputs!$B$4)^(1/4))*(CL9+'Qtr Contributions, Withdrawals'!CM8)</f>
        <v>2040153.2252914868</v>
      </c>
      <c r="CN9" s="2">
        <f>((1+Inputs!$B$4)^(1/4))*(CM9+'Qtr Contributions, Withdrawals'!CN8)</f>
        <v>2098186.9964405461</v>
      </c>
      <c r="CO9" s="2">
        <f>((1+Inputs!$B$4)^(1/4))*(CN9+'Qtr Contributions, Withdrawals'!CO8)</f>
        <v>2157754.7932538204</v>
      </c>
      <c r="CP9" s="2">
        <f>((1+Inputs!$B$4)^(1/4))*(CO9+'Qtr Contributions, Withdrawals'!CP8)</f>
        <v>2218897.1651336988</v>
      </c>
      <c r="CQ9" s="2">
        <f>((1+Inputs!$B$4)^(1/4))*(CP9+'Qtr Contributions, Withdrawals'!CQ8)</f>
        <v>2281655.733338193</v>
      </c>
      <c r="CR9" s="2">
        <f>((1+Inputs!$B$4)^(1/4))*(CQ9+'Qtr Contributions, Withdrawals'!CR8)</f>
        <v>2346073.2193136485</v>
      </c>
      <c r="CS9" s="2">
        <f>((1+Inputs!$B$4)^(1/4))*(CR9+'Qtr Contributions, Withdrawals'!CS8)</f>
        <v>2412193.4737763829</v>
      </c>
      <c r="CT9" s="2">
        <f>((1+Inputs!$B$4)^(1/4))*(CS9+'Qtr Contributions, Withdrawals'!CT8)</f>
        <v>2480061.5065630479</v>
      </c>
    </row>
    <row r="10" spans="1:98" x14ac:dyDescent="0.25">
      <c r="A10" t="s">
        <v>41</v>
      </c>
      <c r="B10" s="2">
        <f>Inputs!B9</f>
        <v>100000</v>
      </c>
      <c r="C10" s="2">
        <f>((1+Inputs!$B$6)^(1/4))*(B10+'Qtr Contributions, Withdrawals'!C8)</f>
        <v>106020.36087846044</v>
      </c>
      <c r="D10" s="2">
        <f>((1+Inputs!$B$6)^(1/4))*(C10+'Qtr Contributions, Withdrawals'!D8)</f>
        <v>112157.67657993104</v>
      </c>
      <c r="E10" s="2">
        <f>((1+Inputs!$B$6)^(1/4))*(D10+'Qtr Contributions, Withdrawals'!E8)</f>
        <v>118414.21913276713</v>
      </c>
      <c r="F10" s="2">
        <f>((1+Inputs!$B$6)^(1/4))*(E10+'Qtr Contributions, Withdrawals'!F8)</f>
        <v>124792.30470298951</v>
      </c>
      <c r="G10" s="2">
        <f>((1+Inputs!$B$6)^(1/4))*(F10+'Qtr Contributions, Withdrawals'!G8)</f>
        <v>131294.29445172678</v>
      </c>
      <c r="H10" s="2">
        <f>((1+Inputs!$B$6)^(1/4))*(G10+'Qtr Contributions, Withdrawals'!H8)</f>
        <v>137922.59540931502</v>
      </c>
      <c r="I10" s="2">
        <f>((1+Inputs!$B$6)^(1/4))*(H10+'Qtr Contributions, Withdrawals'!I8)</f>
        <v>144679.66136637802</v>
      </c>
      <c r="J10" s="2">
        <f>((1+Inputs!$B$6)^(1/4))*(I10+'Qtr Contributions, Withdrawals'!J8)</f>
        <v>151567.99378221817</v>
      </c>
      <c r="K10" s="2">
        <f>((1+Inputs!$B$6)^(1/4))*(J10+'Qtr Contributions, Withdrawals'!K8)</f>
        <v>158590.14271085442</v>
      </c>
      <c r="L10" s="2">
        <f>((1+Inputs!$B$6)^(1/4))*(K10+'Qtr Contributions, Withdrawals'!L8)</f>
        <v>165748.7077450497</v>
      </c>
      <c r="M10" s="2">
        <f>((1+Inputs!$B$6)^(1/4))*(L10+'Qtr Contributions, Withdrawals'!M8)</f>
        <v>173046.33897867773</v>
      </c>
      <c r="N10" s="2">
        <f>((1+Inputs!$B$6)^(1/4))*(M10+'Qtr Contributions, Withdrawals'!N8)</f>
        <v>180485.73798778511</v>
      </c>
      <c r="O10" s="2">
        <f>((1+Inputs!$B$6)^(1/4))*(N10+'Qtr Contributions, Withdrawals'!O8)</f>
        <v>188069.65883071226</v>
      </c>
      <c r="P10" s="2">
        <f>((1+Inputs!$B$6)^(1/4))*(O10+'Qtr Contributions, Withdrawals'!P8)</f>
        <v>195800.90906764317</v>
      </c>
      <c r="Q10" s="2">
        <f>((1+Inputs!$B$6)^(1/4))*(P10+'Qtr Contributions, Withdrawals'!Q8)</f>
        <v>203682.35079996142</v>
      </c>
      <c r="R10" s="2">
        <f>((1+Inputs!$B$6)^(1/4))*(Q10+'Qtr Contributions, Withdrawals'!R8)</f>
        <v>211716.90172979739</v>
      </c>
      <c r="S10" s="2">
        <f>((1+Inputs!$B$6)^(1/4))*(R10+'Qtr Contributions, Withdrawals'!S8)</f>
        <v>219907.53624015872</v>
      </c>
      <c r="T10" s="2">
        <f>((1+Inputs!$B$6)^(1/4))*(S10+'Qtr Contributions, Withdrawals'!T8)</f>
        <v>228257.28649604411</v>
      </c>
      <c r="U10" s="2">
        <f>((1+Inputs!$B$6)^(1/4))*(T10+'Qtr Contributions, Withdrawals'!U8)</f>
        <v>236769.24356694781</v>
      </c>
      <c r="V10" s="2">
        <f>((1+Inputs!$B$6)^(1/4))*(U10+'Qtr Contributions, Withdrawals'!V8)</f>
        <v>245446.55857117067</v>
      </c>
      <c r="W10" s="2">
        <f>((1+Inputs!$B$6)^(1/4))*(V10+'Qtr Contributions, Withdrawals'!W8)</f>
        <v>254292.4438423609</v>
      </c>
      <c r="X10" s="2">
        <f>((1+Inputs!$B$6)^(1/4))*(W10+'Qtr Contributions, Withdrawals'!X8)</f>
        <v>263310.17411871714</v>
      </c>
      <c r="Y10" s="2">
        <f>((1+Inputs!$B$6)^(1/4))*(X10+'Qtr Contributions, Withdrawals'!Y8)</f>
        <v>272503.08775529318</v>
      </c>
      <c r="Z10" s="2">
        <f>((1+Inputs!$B$6)^(1/4))*(Y10+'Qtr Contributions, Withdrawals'!Z8)</f>
        <v>281874.58795985387</v>
      </c>
      <c r="AA10" s="2">
        <f>((1+Inputs!$B$6)^(1/4))*(Z10+'Qtr Contributions, Withdrawals'!AA8)</f>
        <v>291428.14405273931</v>
      </c>
      <c r="AB10" s="2">
        <f>((1+Inputs!$B$6)^(1/4))*(AA10+'Qtr Contributions, Withdrawals'!AB8)</f>
        <v>301167.29275120405</v>
      </c>
      <c r="AC10" s="2">
        <f>((1+Inputs!$B$6)^(1/4))*(AB10+'Qtr Contributions, Withdrawals'!AC8)</f>
        <v>311095.63947870617</v>
      </c>
      <c r="AD10" s="2">
        <f>((1+Inputs!$B$6)^(1/4))*(AC10+'Qtr Contributions, Withdrawals'!AD8)</f>
        <v>321216.85969963169</v>
      </c>
      <c r="AE10" s="2">
        <f>((1+Inputs!$B$6)^(1/4))*(AD10+'Qtr Contributions, Withdrawals'!AE8)</f>
        <v>331534.70027994801</v>
      </c>
      <c r="AF10" s="2">
        <f>((1+Inputs!$B$6)^(1/4))*(AE10+'Qtr Contributions, Withdrawals'!AF8)</f>
        <v>342052.98087428993</v>
      </c>
      <c r="AG10" s="2">
        <f>((1+Inputs!$B$6)^(1/4))*(AF10+'Qtr Contributions, Withdrawals'!AG8)</f>
        <v>352775.5953399922</v>
      </c>
      <c r="AH10" s="2">
        <f>((1+Inputs!$B$6)^(1/4))*(AG10+'Qtr Contributions, Withdrawals'!AH8)</f>
        <v>363706.51317859179</v>
      </c>
      <c r="AI10" s="2">
        <f>((1+Inputs!$B$6)^(1/4))*(AH10+'Qtr Contributions, Withdrawals'!AI8)</f>
        <v>374849.78100533341</v>
      </c>
      <c r="AJ10" s="2">
        <f>((1+Inputs!$B$6)^(1/4))*(AI10+'Qtr Contributions, Withdrawals'!AJ8)</f>
        <v>386209.52404722269</v>
      </c>
      <c r="AK10" s="2">
        <f>((1+Inputs!$B$6)^(1/4))*(AJ10+'Qtr Contributions, Withdrawals'!AK8)</f>
        <v>397789.94767018111</v>
      </c>
      <c r="AL10" s="2">
        <f>((1+Inputs!$B$6)^(1/4))*(AK10+'Qtr Contributions, Withdrawals'!AL8)</f>
        <v>409595.33893586864</v>
      </c>
      <c r="AM10" s="2">
        <f>((1+Inputs!$B$6)^(1/4))*(AL10+'Qtr Contributions, Withdrawals'!AM8)</f>
        <v>421630.06818874954</v>
      </c>
      <c r="AN10" s="2">
        <f>((1+Inputs!$B$6)^(1/4))*(AM10+'Qtr Contributions, Withdrawals'!AN8)</f>
        <v>433898.59067398997</v>
      </c>
      <c r="AO10" s="2">
        <f>((1+Inputs!$B$6)^(1/4))*(AN10+'Qtr Contributions, Withdrawals'!AO8)</f>
        <v>446405.4481867851</v>
      </c>
      <c r="AP10" s="2">
        <f>((1+Inputs!$B$6)^(1/4))*(AO10+'Qtr Contributions, Withdrawals'!AP8)</f>
        <v>459155.27075372764</v>
      </c>
      <c r="AQ10" s="2">
        <f>((1+Inputs!$B$6)^(1/4))*(AP10+'Qtr Contributions, Withdrawals'!AQ8)</f>
        <v>472152.77834683907</v>
      </c>
      <c r="AR10" s="2">
        <f>((1+Inputs!$B$6)^(1/4))*(AQ10+'Qtr Contributions, Withdrawals'!AR8)</f>
        <v>485402.7826308987</v>
      </c>
      <c r="AS10" s="2">
        <f>((1+Inputs!$B$6)^(1/4))*(AR10+'Qtr Contributions, Withdrawals'!AS8)</f>
        <v>498910.18874471745</v>
      </c>
      <c r="AT10" s="2">
        <f>((1+Inputs!$B$6)^(1/4))*(AS10+'Qtr Contributions, Withdrawals'!AT8)</f>
        <v>512679.99711701536</v>
      </c>
      <c r="AU10" s="2">
        <f>((1+Inputs!$B$6)^(1/4))*(AT10+'Qtr Contributions, Withdrawals'!AU8)</f>
        <v>526717.30531757569</v>
      </c>
      <c r="AV10" s="2">
        <f>((1+Inputs!$B$6)^(1/4))*(AU10+'Qtr Contributions, Withdrawals'!AV8)</f>
        <v>541027.30994436005</v>
      </c>
      <c r="AW10" s="2">
        <f>((1+Inputs!$B$6)^(1/4))*(AV10+'Qtr Contributions, Withdrawals'!AW8)</f>
        <v>555615.30854728434</v>
      </c>
      <c r="AX10" s="2">
        <f>((1+Inputs!$B$6)^(1/4))*(AW10+'Qtr Contributions, Withdrawals'!AX8)</f>
        <v>570486.70158936607</v>
      </c>
      <c r="AY10" s="2">
        <f>((1+Inputs!$B$6)^(1/4))*(AX10+'Qtr Contributions, Withdrawals'!AY8)</f>
        <v>585646.99444597121</v>
      </c>
      <c r="AZ10" s="2">
        <f>((1+Inputs!$B$6)^(1/4))*(AY10+'Qtr Contributions, Withdrawals'!AZ8)</f>
        <v>601101.79944289837</v>
      </c>
      <c r="BA10" s="2">
        <f>((1+Inputs!$B$6)^(1/4))*(AZ10+'Qtr Contributions, Withdrawals'!BA8)</f>
        <v>616856.83793405653</v>
      </c>
      <c r="BB10" s="2">
        <f>((1+Inputs!$B$6)^(1/4))*(BA10+'Qtr Contributions, Withdrawals'!BB8)</f>
        <v>632917.94241950486</v>
      </c>
      <c r="BC10" s="2">
        <f>((1+Inputs!$B$6)^(1/4))*(BB10+'Qtr Contributions, Withdrawals'!BC8)</f>
        <v>649291.05870463839</v>
      </c>
      <c r="BD10" s="2">
        <f>((1+Inputs!$B$6)^(1/4))*(BC10+'Qtr Contributions, Withdrawals'!BD8)</f>
        <v>665982.24810131965</v>
      </c>
      <c r="BE10" s="2">
        <f>((1+Inputs!$B$6)^(1/4))*(BD10+'Qtr Contributions, Withdrawals'!BE8)</f>
        <v>682997.68967177044</v>
      </c>
      <c r="BF10" s="2">
        <f>((1+Inputs!$B$6)^(1/4))*(BE10+'Qtr Contributions, Withdrawals'!BF8)</f>
        <v>700343.6825160546</v>
      </c>
      <c r="BG10" s="2">
        <f>((1+Inputs!$B$6)^(1/4))*(BF10+'Qtr Contributions, Withdrawals'!BG8)</f>
        <v>718026.64810399886</v>
      </c>
      <c r="BH10" s="2">
        <f>((1+Inputs!$B$6)^(1/4))*(BG10+'Qtr Contributions, Withdrawals'!BH8)</f>
        <v>736053.13265241473</v>
      </c>
      <c r="BI10" s="2">
        <f>((1+Inputs!$B$6)^(1/4))*(BH10+'Qtr Contributions, Withdrawals'!BI8)</f>
        <v>754429.80954850162</v>
      </c>
      <c r="BJ10" s="2">
        <f>((1+Inputs!$B$6)^(1/4))*(BI10+'Qtr Contributions, Withdrawals'!BJ8)</f>
        <v>773163.48182032851</v>
      </c>
      <c r="BK10" s="2">
        <f>((1+Inputs!$B$6)^(1/4))*(BJ10+'Qtr Contributions, Withdrawals'!BK8)</f>
        <v>792261.08465530828</v>
      </c>
      <c r="BL10" s="2">
        <f>((1+Inputs!$B$6)^(1/4))*(BK10+'Qtr Contributions, Withdrawals'!BL8)</f>
        <v>811729.68796759739</v>
      </c>
      <c r="BM10" s="2">
        <f>((1+Inputs!$B$6)^(1/4))*(BL10+'Qtr Contributions, Withdrawals'!BM8)</f>
        <v>831576.4990153712</v>
      </c>
      <c r="BN10" s="2">
        <f>((1+Inputs!$B$6)^(1/4))*(BM10+'Qtr Contributions, Withdrawals'!BN8)</f>
        <v>851808.86506894429</v>
      </c>
      <c r="BO10" s="2">
        <f>((1+Inputs!$B$6)^(1/4))*(BN10+'Qtr Contributions, Withdrawals'!BO8)</f>
        <v>872434.27613072249</v>
      </c>
      <c r="BP10" s="2">
        <f>((1+Inputs!$B$6)^(1/4))*(BO10+'Qtr Contributions, Withdrawals'!BP8)</f>
        <v>893460.36770799465</v>
      </c>
      <c r="BQ10" s="2">
        <f>((1+Inputs!$B$6)^(1/4))*(BP10+'Qtr Contributions, Withdrawals'!BQ8)</f>
        <v>914894.92363959039</v>
      </c>
      <c r="BR10" s="2">
        <f>((1+Inputs!$B$6)^(1/4))*(BQ10+'Qtr Contributions, Withdrawals'!BR8)</f>
        <v>936745.87897744926</v>
      </c>
      <c r="BS10" s="2">
        <f>((1+Inputs!$B$6)^(1/4))*(BR10+'Qtr Contributions, Withdrawals'!BS8)</f>
        <v>959021.32292416971</v>
      </c>
      <c r="BT10" s="2">
        <f>((1+Inputs!$B$6)^(1/4))*(BS10+'Qtr Contributions, Withdrawals'!BT8)</f>
        <v>981729.5018276237</v>
      </c>
      <c r="BU10" s="2">
        <f>((1+Inputs!$B$6)^(1/4))*(BT10+'Qtr Contributions, Withdrawals'!BU8)</f>
        <v>1004878.8222337471</v>
      </c>
      <c r="BV10" s="2">
        <f>((1+Inputs!$B$6)^(1/4))*(BU10+'Qtr Contributions, Withdrawals'!BV8)</f>
        <v>1028477.8539986347</v>
      </c>
      <c r="BW10" s="2">
        <f>((1+Inputs!$B$6)^(1/4))*(BV10+'Qtr Contributions, Withdrawals'!BW8)</f>
        <v>1052535.3334610928</v>
      </c>
      <c r="BX10" s="2">
        <f>((1+Inputs!$B$6)^(1/4))*(BW10+'Qtr Contributions, Withdrawals'!BX8)</f>
        <v>1077060.166676823</v>
      </c>
      <c r="BY10" s="2">
        <f>((1+Inputs!$B$6)^(1/4))*(BX10+'Qtr Contributions, Withdrawals'!BY8)</f>
        <v>1102061.4327154362</v>
      </c>
      <c r="BZ10" s="2">
        <f>((1+Inputs!$B$6)^(1/4))*(BY10+'Qtr Contributions, Withdrawals'!BZ8)</f>
        <v>1127548.3870215148</v>
      </c>
      <c r="CA10" s="2">
        <f>((1+Inputs!$B$6)^(1/4))*(BZ10+'Qtr Contributions, Withdrawals'!CA8)</f>
        <v>1153530.4648409695</v>
      </c>
      <c r="CB10" s="2">
        <f>((1+Inputs!$B$6)^(1/4))*(CA10+'Qtr Contributions, Withdrawals'!CB8)</f>
        <v>1180017.2847139582</v>
      </c>
      <c r="CC10" s="2">
        <f>((1+Inputs!$B$6)^(1/4))*(CB10+'Qtr Contributions, Withdrawals'!CC8)</f>
        <v>1207018.6520356606</v>
      </c>
      <c r="CD10" s="2">
        <f>((1+Inputs!$B$6)^(1/4))*(CC10+'Qtr Contributions, Withdrawals'!CD8)</f>
        <v>1234544.5626862254</v>
      </c>
      <c r="CE10" s="2">
        <f>((1+Inputs!$B$6)^(1/4))*(CD10+'Qtr Contributions, Withdrawals'!CE8)</f>
        <v>1262605.2067312365</v>
      </c>
      <c r="CF10" s="2">
        <f>((1+Inputs!$B$6)^(1/4))*(CE10+'Qtr Contributions, Withdrawals'!CF8)</f>
        <v>1291210.9721940644</v>
      </c>
      <c r="CG10" s="2">
        <f>((1+Inputs!$B$6)^(1/4))*(CF10+'Qtr Contributions, Withdrawals'!CG8)</f>
        <v>1320372.4489015029</v>
      </c>
      <c r="CH10" s="2">
        <f>((1+Inputs!$B$6)^(1/4))*(CG10+'Qtr Contributions, Withdrawals'!CH8)</f>
        <v>1350100.432404113</v>
      </c>
      <c r="CI10" s="2">
        <f>((1+Inputs!$B$6)^(1/4))*(CH10+'Qtr Contributions, Withdrawals'!CI8)</f>
        <v>1380405.9279727249</v>
      </c>
      <c r="CJ10" s="2">
        <f>((1+Inputs!$B$6)^(1/4))*(CI10+'Qtr Contributions, Withdrawals'!CJ8)</f>
        <v>1411300.1546725789</v>
      </c>
      <c r="CK10" s="2">
        <f>((1+Inputs!$B$6)^(1/4))*(CJ10+'Qtr Contributions, Withdrawals'!CK8)</f>
        <v>1442794.5495166124</v>
      </c>
      <c r="CL10" s="2">
        <f>((1+Inputs!$B$6)^(1/4))*(CK10+'Qtr Contributions, Withdrawals'!CL8)</f>
        <v>1474900.7716994314</v>
      </c>
      <c r="CM10" s="2">
        <f>((1+Inputs!$B$6)^(1/4))*(CL10+'Qtr Contributions, Withdrawals'!CM8)</f>
        <v>1507630.7069135322</v>
      </c>
      <c r="CN10" s="2">
        <f>((1+Inputs!$B$6)^(1/4))*(CM10+'Qtr Contributions, Withdrawals'!CN8)</f>
        <v>1540996.4717493746</v>
      </c>
      <c r="CO10" s="2">
        <f>((1+Inputs!$B$6)^(1/4))*(CN10+'Qtr Contributions, Withdrawals'!CO8)</f>
        <v>1575010.4181809309</v>
      </c>
      <c r="CP10" s="2">
        <f>((1+Inputs!$B$6)^(1/4))*(CO10+'Qtr Contributions, Withdrawals'!CP8)</f>
        <v>1609685.1381383752</v>
      </c>
      <c r="CQ10" s="2">
        <f>((1+Inputs!$B$6)^(1/4))*(CP10+'Qtr Contributions, Withdrawals'!CQ8)</f>
        <v>1645033.4681696042</v>
      </c>
      <c r="CR10" s="2">
        <f>((1+Inputs!$B$6)^(1/4))*(CQ10+'Qtr Contributions, Withdrawals'!CR8)</f>
        <v>1681068.4941923139</v>
      </c>
      <c r="CS10" s="2">
        <f>((1+Inputs!$B$6)^(1/4))*(CR10+'Qtr Contributions, Withdrawals'!CS8)</f>
        <v>1717803.5563383948</v>
      </c>
      <c r="CT10" s="2">
        <f>((1+Inputs!$B$6)^(1/4))*(CS10+'Qtr Contributions, Withdrawals'!CT8)</f>
        <v>1755252.2538924348</v>
      </c>
    </row>
    <row r="11" spans="1:98" x14ac:dyDescent="0.25">
      <c r="A11" t="s">
        <v>42</v>
      </c>
      <c r="B11" s="2">
        <f>Inputs!B9*(1-Inputs!B7)</f>
        <v>75000</v>
      </c>
      <c r="C11" s="2">
        <f>((1+Inputs!$B$6)^(1/4))*(B11+'Qtr Contributions, Withdrawals'!C8)</f>
        <v>80534.697205753604</v>
      </c>
      <c r="D11" s="2">
        <f>((1+Inputs!$B$6)^(1/4))*(C11+'Qtr Contributions, Withdrawals'!D8)</f>
        <v>86176.91446639788</v>
      </c>
      <c r="E11" s="2">
        <f>((1+Inputs!$B$6)^(1/4))*(D11+'Qtr Contributions, Withdrawals'!E8)</f>
        <v>91928.740525322719</v>
      </c>
      <c r="F11" s="2">
        <f>((1+Inputs!$B$6)^(1/4))*(E11+'Qtr Contributions, Withdrawals'!F8)</f>
        <v>97792.304702989495</v>
      </c>
      <c r="G11" s="2">
        <f>((1+Inputs!$B$6)^(1/4))*(F11+'Qtr Contributions, Withdrawals'!G8)</f>
        <v>103769.77768520339</v>
      </c>
      <c r="H11" s="2">
        <f>((1+Inputs!$B$6)^(1/4))*(G11+'Qtr Contributions, Withdrawals'!H8)</f>
        <v>109863.3723266992</v>
      </c>
      <c r="I11" s="2">
        <f>((1+Inputs!$B$6)^(1/4))*(H11+'Qtr Contributions, Withdrawals'!I8)</f>
        <v>116075.34447033804</v>
      </c>
      <c r="J11" s="2">
        <f>((1+Inputs!$B$6)^(1/4))*(I11+'Qtr Contributions, Withdrawals'!J8)</f>
        <v>122407.99378221815</v>
      </c>
      <c r="K11" s="2">
        <f>((1+Inputs!$B$6)^(1/4))*(J11+'Qtr Contributions, Withdrawals'!K8)</f>
        <v>128863.66460300917</v>
      </c>
      <c r="L11" s="2">
        <f>((1+Inputs!$B$6)^(1/4))*(K11+'Qtr Contributions, Withdrawals'!L8)</f>
        <v>135444.74681582465</v>
      </c>
      <c r="M11" s="2">
        <f>((1+Inputs!$B$6)^(1/4))*(L11+'Qtr Contributions, Withdrawals'!M8)</f>
        <v>142153.67673095458</v>
      </c>
      <c r="N11" s="2">
        <f>((1+Inputs!$B$6)^(1/4))*(M11+'Qtr Contributions, Withdrawals'!N8)</f>
        <v>148992.93798778512</v>
      </c>
      <c r="O11" s="2">
        <f>((1+Inputs!$B$6)^(1/4))*(N11+'Qtr Contributions, Withdrawals'!O8)</f>
        <v>155965.06247423941</v>
      </c>
      <c r="P11" s="2">
        <f>((1+Inputs!$B$6)^(1/4))*(O11+'Qtr Contributions, Withdrawals'!P8)</f>
        <v>163072.63126408012</v>
      </c>
      <c r="Q11" s="2">
        <f>((1+Inputs!$B$6)^(1/4))*(P11+'Qtr Contributions, Withdrawals'!Q8)</f>
        <v>170318.27557242045</v>
      </c>
      <c r="R11" s="2">
        <f>((1+Inputs!$B$6)^(1/4))*(Q11+'Qtr Contributions, Withdrawals'!R8)</f>
        <v>177704.67772979743</v>
      </c>
      <c r="S11" s="2">
        <f>((1+Inputs!$B$6)^(1/4))*(R11+'Qtr Contributions, Withdrawals'!S8)</f>
        <v>185234.57217516805</v>
      </c>
      <c r="T11" s="2">
        <f>((1+Inputs!$B$6)^(1/4))*(S11+'Qtr Contributions, Withdrawals'!T8)</f>
        <v>192910.74646819601</v>
      </c>
      <c r="U11" s="2">
        <f>((1+Inputs!$B$6)^(1/4))*(T11+'Qtr Contributions, Withdrawals'!U8)</f>
        <v>200736.04232120357</v>
      </c>
      <c r="V11" s="2">
        <f>((1+Inputs!$B$6)^(1/4))*(U11+'Qtr Contributions, Withdrawals'!V8)</f>
        <v>208713.3566511707</v>
      </c>
      <c r="W11" s="2">
        <f>((1+Inputs!$B$6)^(1/4))*(V11+'Qtr Contributions, Withdrawals'!W8)</f>
        <v>216845.64265217099</v>
      </c>
      <c r="X11" s="2">
        <f>((1+Inputs!$B$6)^(1/4))*(W11+'Qtr Contributions, Withdrawals'!X8)</f>
        <v>225135.9108886412</v>
      </c>
      <c r="Y11" s="2">
        <f>((1+Inputs!$B$6)^(1/4))*(X11+'Qtr Contributions, Withdrawals'!Y8)</f>
        <v>233587.23040988937</v>
      </c>
      <c r="Z11" s="2">
        <f>((1+Inputs!$B$6)^(1/4))*(Y11+'Qtr Contributions, Withdrawals'!Z8)</f>
        <v>242202.72988625386</v>
      </c>
      <c r="AA11" s="2">
        <f>((1+Inputs!$B$6)^(1/4))*(Z11+'Qtr Contributions, Withdrawals'!AA8)</f>
        <v>250985.59876733416</v>
      </c>
      <c r="AB11" s="2">
        <f>((1+Inputs!$B$6)^(1/4))*(AA11+'Qtr Contributions, Withdrawals'!AB8)</f>
        <v>259939.08846272199</v>
      </c>
      <c r="AC11" s="2">
        <f>((1+Inputs!$B$6)^(1/4))*(AB11+'Qtr Contributions, Withdrawals'!AC8)</f>
        <v>269066.51354567002</v>
      </c>
      <c r="AD11" s="2">
        <f>((1+Inputs!$B$6)^(1/4))*(AC11+'Qtr Contributions, Withdrawals'!AD8)</f>
        <v>278371.2529801437</v>
      </c>
      <c r="AE11" s="2">
        <f>((1+Inputs!$B$6)^(1/4))*(AD11+'Qtr Contributions, Withdrawals'!AE8)</f>
        <v>287856.75137171044</v>
      </c>
      <c r="AF11" s="2">
        <f>((1+Inputs!$B$6)^(1/4))*(AE11+'Qtr Contributions, Withdrawals'!AF8)</f>
        <v>297526.52024272928</v>
      </c>
      <c r="AG11" s="2">
        <f>((1+Inputs!$B$6)^(1/4))*(AF11+'Qtr Contributions, Withdrawals'!AG8)</f>
        <v>307384.13933231315</v>
      </c>
      <c r="AH11" s="2">
        <f>((1+Inputs!$B$6)^(1/4))*(AG11+'Qtr Contributions, Withdrawals'!AH8)</f>
        <v>317433.25792154472</v>
      </c>
      <c r="AI11" s="2">
        <f>((1+Inputs!$B$6)^(1/4))*(AH11+'Qtr Contributions, Withdrawals'!AI8)</f>
        <v>327677.59618443676</v>
      </c>
      <c r="AJ11" s="2">
        <f>((1+Inputs!$B$6)^(1/4))*(AI11+'Qtr Contributions, Withdrawals'!AJ8)</f>
        <v>338120.94656513713</v>
      </c>
      <c r="AK11" s="2">
        <f>((1+Inputs!$B$6)^(1/4))*(AJ11+'Qtr Contributions, Withdrawals'!AK8)</f>
        <v>348767.17518188769</v>
      </c>
      <c r="AL11" s="2">
        <f>((1+Inputs!$B$6)^(1/4))*(AK11+'Qtr Contributions, Withdrawals'!AL8)</f>
        <v>359620.22325825779</v>
      </c>
      <c r="AM11" s="2">
        <f>((1+Inputs!$B$6)^(1/4))*(AL11+'Qtr Contributions, Withdrawals'!AM8)</f>
        <v>370684.10858218122</v>
      </c>
      <c r="AN11" s="2">
        <f>((1+Inputs!$B$6)^(1/4))*(AM11+'Qtr Contributions, Withdrawals'!AN8)</f>
        <v>381962.92699333758</v>
      </c>
      <c r="AO11" s="2">
        <f>((1+Inputs!$B$6)^(1/4))*(AN11+'Qtr Contributions, Withdrawals'!AO8)</f>
        <v>393460.85389942821</v>
      </c>
      <c r="AP11" s="2">
        <f>((1+Inputs!$B$6)^(1/4))*(AO11+'Qtr Contributions, Withdrawals'!AP8)</f>
        <v>405182.14582190791</v>
      </c>
      <c r="AQ11" s="2">
        <f>((1+Inputs!$B$6)^(1/4))*(AP11+'Qtr Contributions, Withdrawals'!AQ8)</f>
        <v>417131.14197174524</v>
      </c>
      <c r="AR11" s="2">
        <f>((1+Inputs!$B$6)^(1/4))*(AQ11+'Qtr Contributions, Withdrawals'!AR8)</f>
        <v>429312.26585579413</v>
      </c>
      <c r="AS11" s="2">
        <f>((1+Inputs!$B$6)^(1/4))*(AR11+'Qtr Contributions, Withdrawals'!AS8)</f>
        <v>441730.02691437199</v>
      </c>
      <c r="AT11" s="2">
        <f>((1+Inputs!$B$6)^(1/4))*(AS11+'Qtr Contributions, Withdrawals'!AT8)</f>
        <v>454389.02219065005</v>
      </c>
      <c r="AU11" s="2">
        <f>((1+Inputs!$B$6)^(1/4))*(AT11+'Qtr Contributions, Withdrawals'!AU8)</f>
        <v>467293.93803247431</v>
      </c>
      <c r="AV11" s="2">
        <f>((1+Inputs!$B$6)^(1/4))*(AU11+'Qtr Contributions, Withdrawals'!AV8)</f>
        <v>480449.55182724714</v>
      </c>
      <c r="AW11" s="2">
        <f>((1+Inputs!$B$6)^(1/4))*(AV11+'Qtr Contributions, Withdrawals'!AW8)</f>
        <v>493860.73377051123</v>
      </c>
      <c r="AX11" s="2">
        <f>((1+Inputs!$B$6)^(1/4))*(AW11+'Qtr Contributions, Withdrawals'!AX8)</f>
        <v>507532.44866889151</v>
      </c>
      <c r="AY11" s="2">
        <f>((1+Inputs!$B$6)^(1/4))*(AX11+'Qtr Contributions, Withdrawals'!AY8)</f>
        <v>521469.75777806173</v>
      </c>
      <c r="AZ11" s="2">
        <f>((1+Inputs!$B$6)^(1/4))*(AY11+'Qtr Contributions, Withdrawals'!AZ8)</f>
        <v>535677.82067641639</v>
      </c>
      <c r="BA11" s="2">
        <f>((1+Inputs!$B$6)^(1/4))*(AZ11+'Qtr Contributions, Withdrawals'!BA8)</f>
        <v>550161.89717514161</v>
      </c>
      <c r="BB11" s="2">
        <f>((1+Inputs!$B$6)^(1/4))*(BA11+'Qtr Contributions, Withdrawals'!BB8)</f>
        <v>564927.34926539229</v>
      </c>
      <c r="BC11" s="2">
        <f>((1+Inputs!$B$6)^(1/4))*(BB11+'Qtr Contributions, Withdrawals'!BC8)</f>
        <v>579979.64310329617</v>
      </c>
      <c r="BD11" s="2">
        <f>((1+Inputs!$B$6)^(1/4))*(BC11+'Qtr Contributions, Withdrawals'!BD8)</f>
        <v>595324.35103351914</v>
      </c>
      <c r="BE11" s="2">
        <f>((1+Inputs!$B$6)^(1/4))*(BD11+'Qtr Contributions, Withdrawals'!BE8)</f>
        <v>610967.15365214238</v>
      </c>
      <c r="BF11" s="2">
        <f>((1+Inputs!$B$6)^(1/4))*(BE11+'Qtr Contributions, Withdrawals'!BF8)</f>
        <v>626913.84190961311</v>
      </c>
      <c r="BG11" s="2">
        <f>((1+Inputs!$B$6)^(1/4))*(BF11+'Qtr Contributions, Withdrawals'!BG8)</f>
        <v>643170.31925454922</v>
      </c>
      <c r="BH11" s="2">
        <f>((1+Inputs!$B$6)^(1/4))*(BG11+'Qtr Contributions, Withdrawals'!BH8)</f>
        <v>659742.60381919006</v>
      </c>
      <c r="BI11" s="2">
        <f>((1+Inputs!$B$6)^(1/4))*(BH11+'Qtr Contributions, Withdrawals'!BI8)</f>
        <v>676636.83064730314</v>
      </c>
      <c r="BJ11" s="2">
        <f>((1+Inputs!$B$6)^(1/4))*(BI11+'Qtr Contributions, Withdrawals'!BJ8)</f>
        <v>693859.25396537164</v>
      </c>
      <c r="BK11" s="2">
        <f>((1+Inputs!$B$6)^(1/4))*(BJ11+'Qtr Contributions, Withdrawals'!BK8)</f>
        <v>711416.2494979027</v>
      </c>
      <c r="BL11" s="2">
        <f>((1+Inputs!$B$6)^(1/4))*(BK11+'Qtr Contributions, Withdrawals'!BL8)</f>
        <v>729314.31682771479</v>
      </c>
      <c r="BM11" s="2">
        <f>((1+Inputs!$B$6)^(1/4))*(BL11+'Qtr Contributions, Withdrawals'!BM8)</f>
        <v>747560.08180207689</v>
      </c>
      <c r="BN11" s="2">
        <f>((1+Inputs!$B$6)^(1/4))*(BM11+'Qtr Contributions, Withdrawals'!BN8)</f>
        <v>766160.29898559081</v>
      </c>
      <c r="BO11" s="2">
        <f>((1+Inputs!$B$6)^(1/4))*(BN11+'Qtr Contributions, Withdrawals'!BO8)</f>
        <v>785121.85416072432</v>
      </c>
      <c r="BP11" s="2">
        <f>((1+Inputs!$B$6)^(1/4))*(BO11+'Qtr Contributions, Withdrawals'!BP8)</f>
        <v>804451.76687692141</v>
      </c>
      <c r="BQ11" s="2">
        <f>((1+Inputs!$B$6)^(1/4))*(BP11+'Qtr Contributions, Withdrawals'!BQ8)</f>
        <v>824157.19304923248</v>
      </c>
      <c r="BR11" s="2">
        <f>((1+Inputs!$B$6)^(1/4))*(BQ11+'Qtr Contributions, Withdrawals'!BR8)</f>
        <v>844245.42760742747</v>
      </c>
      <c r="BS11" s="2">
        <f>((1+Inputs!$B$6)^(1/4))*(BR11+'Qtr Contributions, Withdrawals'!BS8)</f>
        <v>864723.9071965717</v>
      </c>
      <c r="BT11" s="2">
        <f>((1+Inputs!$B$6)^(1/4))*(BS11+'Qtr Contributions, Withdrawals'!BT8)</f>
        <v>885600.21293006453</v>
      </c>
      <c r="BU11" s="2">
        <f>((1+Inputs!$B$6)^(1/4))*(BT11+'Qtr Contributions, Withdrawals'!BU8)</f>
        <v>906882.07319616049</v>
      </c>
      <c r="BV11" s="2">
        <f>((1+Inputs!$B$6)^(1/4))*(BU11+'Qtr Contributions, Withdrawals'!BV8)</f>
        <v>928577.36651901109</v>
      </c>
      <c r="BW11" s="2">
        <f>((1+Inputs!$B$6)^(1/4))*(BV11+'Qtr Contributions, Withdrawals'!BW8)</f>
        <v>950694.12447528681</v>
      </c>
      <c r="BX11" s="2">
        <f>((1+Inputs!$B$6)^(1/4))*(BW11+'Qtr Contributions, Withdrawals'!BX8)</f>
        <v>973240.53466745908</v>
      </c>
      <c r="BY11" s="2">
        <f>((1+Inputs!$B$6)^(1/4))*(BX11+'Qtr Contributions, Withdrawals'!BY8)</f>
        <v>996224.94375484274</v>
      </c>
      <c r="BZ11" s="2">
        <f>((1+Inputs!$B$6)^(1/4))*(BY11+'Qtr Contributions, Withdrawals'!BZ8)</f>
        <v>1019655.8605435215</v>
      </c>
      <c r="CA11" s="2">
        <f>((1+Inputs!$B$6)^(1/4))*(BZ11+'Qtr Contributions, Withdrawals'!CA8)</f>
        <v>1043541.9591362993</v>
      </c>
      <c r="CB11" s="2">
        <f>((1+Inputs!$B$6)^(1/4))*(CA11+'Qtr Contributions, Withdrawals'!CB8)</f>
        <v>1067892.0821438453</v>
      </c>
      <c r="CC11" s="2">
        <f>((1+Inputs!$B$6)^(1/4))*(CB11+'Qtr Contributions, Withdrawals'!CC8)</f>
        <v>1092715.2439582197</v>
      </c>
      <c r="CD11" s="2">
        <f>((1+Inputs!$B$6)^(1/4))*(CC11+'Qtr Contributions, Withdrawals'!CD8)</f>
        <v>1118020.6340899926</v>
      </c>
      <c r="CE11" s="2">
        <f>((1+Inputs!$B$6)^(1/4))*(CD11+'Qtr Contributions, Withdrawals'!CE8)</f>
        <v>1143817.6205701926</v>
      </c>
      <c r="CF11" s="2">
        <f>((1+Inputs!$B$6)^(1/4))*(CE11+'Qtr Contributions, Withdrawals'!CF8)</f>
        <v>1170115.7534183422</v>
      </c>
      <c r="CG11" s="2">
        <f>((1+Inputs!$B$6)^(1/4))*(CF11+'Qtr Contributions, Withdrawals'!CG8)</f>
        <v>1196924.7681778665</v>
      </c>
      <c r="CH11" s="2">
        <f>((1+Inputs!$B$6)^(1/4))*(CG11+'Qtr Contributions, Withdrawals'!CH8)</f>
        <v>1224254.5895201813</v>
      </c>
      <c r="CI11" s="2">
        <f>((1+Inputs!$B$6)^(1/4))*(CH11+'Qtr Contributions, Withdrawals'!CI8)</f>
        <v>1252115.3349187972</v>
      </c>
      <c r="CJ11" s="2">
        <f>((1+Inputs!$B$6)^(1/4))*(CI11+'Qtr Contributions, Withdrawals'!CJ8)</f>
        <v>1280517.318394799</v>
      </c>
      <c r="CK11" s="2">
        <f>((1+Inputs!$B$6)^(1/4))*(CJ11+'Qtr Contributions, Withdrawals'!CK8)</f>
        <v>1309471.0543350852</v>
      </c>
      <c r="CL11" s="2">
        <f>((1+Inputs!$B$6)^(1/4))*(CK11+'Qtr Contributions, Withdrawals'!CL8)</f>
        <v>1338987.2613847852</v>
      </c>
      <c r="CM11" s="2">
        <f>((1+Inputs!$B$6)^(1/4))*(CL11+'Qtr Contributions, Withdrawals'!CM8)</f>
        <v>1369076.8664152904</v>
      </c>
      <c r="CN11" s="2">
        <f>((1+Inputs!$B$6)^(1/4))*(CM11+'Qtr Contributions, Withdrawals'!CN8)</f>
        <v>1399751.0085693721</v>
      </c>
      <c r="CO11" s="2">
        <f>((1+Inputs!$B$6)^(1/4))*(CN11+'Qtr Contributions, Withdrawals'!CO8)</f>
        <v>1431021.0433848812</v>
      </c>
      <c r="CP11" s="2">
        <f>((1+Inputs!$B$6)^(1/4))*(CO11+'Qtr Contributions, Withdrawals'!CP8)</f>
        <v>1462898.5469985572</v>
      </c>
      <c r="CQ11" s="2">
        <f>((1+Inputs!$B$6)^(1/4))*(CP11+'Qtr Contributions, Withdrawals'!CQ8)</f>
        <v>1495395.3204315028</v>
      </c>
      <c r="CR11" s="2">
        <f>((1+Inputs!$B$6)^(1/4))*(CQ11+'Qtr Contributions, Withdrawals'!CR8)</f>
        <v>1528523.3939579111</v>
      </c>
      <c r="CS11" s="2">
        <f>((1+Inputs!$B$6)^(1/4))*(CR11+'Qtr Contributions, Withdrawals'!CS8)</f>
        <v>1562295.031558661</v>
      </c>
      <c r="CT11" s="2">
        <f>((1+Inputs!$B$6)^(1/4))*(CS11+'Qtr Contributions, Withdrawals'!CT8)</f>
        <v>1596722.7354614311</v>
      </c>
    </row>
    <row r="13" spans="1:98" s="11" customFormat="1" x14ac:dyDescent="0.25">
      <c r="A13" s="11" t="s">
        <v>43</v>
      </c>
      <c r="B13" s="12">
        <f>'Qtr Contributions, Withdrawals'!B10</f>
        <v>100000</v>
      </c>
      <c r="C13" s="12">
        <f>'Qtr Contributions, Withdrawals'!C10</f>
        <v>103500</v>
      </c>
      <c r="D13" s="12">
        <f>'Qtr Contributions, Withdrawals'!D10</f>
        <v>107000</v>
      </c>
      <c r="E13" s="12">
        <f>'Qtr Contributions, Withdrawals'!E10</f>
        <v>112200</v>
      </c>
      <c r="F13" s="12">
        <f>'Qtr Contributions, Withdrawals'!F10</f>
        <v>117000</v>
      </c>
      <c r="G13" s="12">
        <f>'Qtr Contributions, Withdrawals'!G10</f>
        <v>121750</v>
      </c>
      <c r="H13" s="12">
        <f>'Qtr Contributions, Withdrawals'!H10</f>
        <v>125000</v>
      </c>
      <c r="I13" s="12">
        <f>'Qtr Contributions, Withdrawals'!I10</f>
        <v>0</v>
      </c>
      <c r="J13" s="12">
        <f>'Qtr Contributions, Withdrawals'!J10</f>
        <v>0</v>
      </c>
      <c r="K13" s="12">
        <f>'Qtr Contributions, Withdrawals'!K10</f>
        <v>0</v>
      </c>
      <c r="L13" s="12">
        <f>'Qtr Contributions, Withdrawals'!L10</f>
        <v>0</v>
      </c>
      <c r="M13" s="12">
        <f>'Qtr Contributions, Withdrawals'!M10</f>
        <v>0</v>
      </c>
      <c r="N13" s="12">
        <f>'Qtr Contributions, Withdrawals'!N10</f>
        <v>0</v>
      </c>
      <c r="O13" s="12">
        <f>'Qtr Contributions, Withdrawals'!O10</f>
        <v>0</v>
      </c>
      <c r="P13" s="12">
        <f>'Qtr Contributions, Withdrawals'!P10</f>
        <v>0</v>
      </c>
      <c r="Q13" s="12">
        <f>'Qtr Contributions, Withdrawals'!Q10</f>
        <v>0</v>
      </c>
      <c r="R13" s="12">
        <f>'Qtr Contributions, Withdrawals'!R10</f>
        <v>0</v>
      </c>
      <c r="S13" s="12">
        <f>'Qtr Contributions, Withdrawals'!S10</f>
        <v>0</v>
      </c>
      <c r="T13" s="12">
        <f>'Qtr Contributions, Withdrawals'!T10</f>
        <v>0</v>
      </c>
      <c r="U13" s="12">
        <f>'Qtr Contributions, Withdrawals'!U10</f>
        <v>0</v>
      </c>
      <c r="V13" s="12">
        <f>'Qtr Contributions, Withdrawals'!V10</f>
        <v>0</v>
      </c>
      <c r="W13" s="12">
        <f>'Qtr Contributions, Withdrawals'!W10</f>
        <v>0</v>
      </c>
      <c r="X13" s="12">
        <f>'Qtr Contributions, Withdrawals'!X10</f>
        <v>0</v>
      </c>
      <c r="Y13" s="12">
        <f>'Qtr Contributions, Withdrawals'!Y10</f>
        <v>0</v>
      </c>
      <c r="Z13" s="12">
        <f>'Qtr Contributions, Withdrawals'!Z10</f>
        <v>0</v>
      </c>
      <c r="AA13" s="12">
        <f>'Qtr Contributions, Withdrawals'!AA10</f>
        <v>0</v>
      </c>
      <c r="AB13" s="12">
        <f>'Qtr Contributions, Withdrawals'!AB10</f>
        <v>0</v>
      </c>
      <c r="AC13" s="12">
        <f>'Qtr Contributions, Withdrawals'!AC10</f>
        <v>0</v>
      </c>
      <c r="AD13" s="12">
        <f>'Qtr Contributions, Withdrawals'!AD10</f>
        <v>0</v>
      </c>
      <c r="AE13" s="12">
        <f>'Qtr Contributions, Withdrawals'!AE10</f>
        <v>0</v>
      </c>
      <c r="AF13" s="12">
        <f>'Qtr Contributions, Withdrawals'!AF10</f>
        <v>0</v>
      </c>
      <c r="AG13" s="12">
        <f>'Qtr Contributions, Withdrawals'!AG10</f>
        <v>0</v>
      </c>
      <c r="AH13" s="12">
        <f>'Qtr Contributions, Withdrawals'!AH10</f>
        <v>0</v>
      </c>
      <c r="AI13" s="12">
        <f>'Qtr Contributions, Withdrawals'!AI10</f>
        <v>0</v>
      </c>
      <c r="AJ13" s="12">
        <f>'Qtr Contributions, Withdrawals'!AJ10</f>
        <v>0</v>
      </c>
      <c r="AK13" s="12">
        <f>'Qtr Contributions, Withdrawals'!AK10</f>
        <v>0</v>
      </c>
      <c r="AL13" s="12">
        <f>'Qtr Contributions, Withdrawals'!AL10</f>
        <v>0</v>
      </c>
      <c r="AM13" s="12">
        <f>'Qtr Contributions, Withdrawals'!AM10</f>
        <v>0</v>
      </c>
      <c r="AN13" s="12">
        <f>'Qtr Contributions, Withdrawals'!AN10</f>
        <v>0</v>
      </c>
      <c r="AO13" s="12">
        <f>'Qtr Contributions, Withdrawals'!AO10</f>
        <v>0</v>
      </c>
      <c r="AP13" s="12">
        <f>'Qtr Contributions, Withdrawals'!AP10</f>
        <v>0</v>
      </c>
      <c r="AQ13" s="12">
        <f>'Qtr Contributions, Withdrawals'!AQ10</f>
        <v>0</v>
      </c>
      <c r="AR13" s="12">
        <f>'Qtr Contributions, Withdrawals'!AR10</f>
        <v>0</v>
      </c>
      <c r="AS13" s="12">
        <f>'Qtr Contributions, Withdrawals'!AS10</f>
        <v>0</v>
      </c>
      <c r="AT13" s="12">
        <f>'Qtr Contributions, Withdrawals'!AT10</f>
        <v>0</v>
      </c>
      <c r="AU13" s="12">
        <f>'Qtr Contributions, Withdrawals'!AU10</f>
        <v>0</v>
      </c>
      <c r="AV13" s="12">
        <f>'Qtr Contributions, Withdrawals'!AV10</f>
        <v>0</v>
      </c>
      <c r="AW13" s="12">
        <f>'Qtr Contributions, Withdrawals'!AW10</f>
        <v>0</v>
      </c>
      <c r="AX13" s="12">
        <f>'Qtr Contributions, Withdrawals'!AX10</f>
        <v>0</v>
      </c>
      <c r="AY13" s="12">
        <f>'Qtr Contributions, Withdrawals'!AY10</f>
        <v>0</v>
      </c>
      <c r="AZ13" s="12">
        <f>'Qtr Contributions, Withdrawals'!AZ10</f>
        <v>0</v>
      </c>
      <c r="BA13" s="12">
        <f>'Qtr Contributions, Withdrawals'!BA10</f>
        <v>0</v>
      </c>
      <c r="BB13" s="12">
        <f>'Qtr Contributions, Withdrawals'!BB10</f>
        <v>0</v>
      </c>
      <c r="BC13" s="12">
        <f>'Qtr Contributions, Withdrawals'!BC10</f>
        <v>0</v>
      </c>
      <c r="BD13" s="12">
        <f>'Qtr Contributions, Withdrawals'!BD10</f>
        <v>0</v>
      </c>
      <c r="BE13" s="12">
        <f>'Qtr Contributions, Withdrawals'!BE10</f>
        <v>0</v>
      </c>
      <c r="BF13" s="12">
        <f>'Qtr Contributions, Withdrawals'!BF10</f>
        <v>0</v>
      </c>
      <c r="BG13" s="12">
        <f>'Qtr Contributions, Withdrawals'!BG10</f>
        <v>0</v>
      </c>
      <c r="BH13" s="12">
        <f>'Qtr Contributions, Withdrawals'!BH10</f>
        <v>0</v>
      </c>
      <c r="BI13" s="12">
        <f>'Qtr Contributions, Withdrawals'!BI10</f>
        <v>0</v>
      </c>
      <c r="BJ13" s="12">
        <f>'Qtr Contributions, Withdrawals'!BJ10</f>
        <v>0</v>
      </c>
      <c r="BK13" s="12">
        <f>'Qtr Contributions, Withdrawals'!BK10</f>
        <v>0</v>
      </c>
      <c r="BL13" s="12">
        <f>'Qtr Contributions, Withdrawals'!BL10</f>
        <v>0</v>
      </c>
      <c r="BM13" s="12">
        <f>'Qtr Contributions, Withdrawals'!BM10</f>
        <v>0</v>
      </c>
      <c r="BN13" s="12">
        <f>'Qtr Contributions, Withdrawals'!BN10</f>
        <v>0</v>
      </c>
      <c r="BO13" s="12">
        <f>'Qtr Contributions, Withdrawals'!BO10</f>
        <v>0</v>
      </c>
      <c r="BP13" s="12">
        <f>'Qtr Contributions, Withdrawals'!BP10</f>
        <v>0</v>
      </c>
      <c r="BQ13" s="12">
        <f>'Qtr Contributions, Withdrawals'!BQ10</f>
        <v>0</v>
      </c>
      <c r="BR13" s="12">
        <f>'Qtr Contributions, Withdrawals'!BR10</f>
        <v>0</v>
      </c>
      <c r="BS13" s="12">
        <f>'Qtr Contributions, Withdrawals'!BS10</f>
        <v>0</v>
      </c>
      <c r="BT13" s="12">
        <f>'Qtr Contributions, Withdrawals'!BT10</f>
        <v>0</v>
      </c>
      <c r="BU13" s="12">
        <f>'Qtr Contributions, Withdrawals'!BU10</f>
        <v>0</v>
      </c>
      <c r="BV13" s="12">
        <f>'Qtr Contributions, Withdrawals'!BV10</f>
        <v>0</v>
      </c>
      <c r="BW13" s="12">
        <f>'Qtr Contributions, Withdrawals'!BW10</f>
        <v>0</v>
      </c>
      <c r="BX13" s="12">
        <f>'Qtr Contributions, Withdrawals'!BX10</f>
        <v>0</v>
      </c>
      <c r="BY13" s="12">
        <f>'Qtr Contributions, Withdrawals'!BY10</f>
        <v>0</v>
      </c>
      <c r="BZ13" s="12">
        <f>'Qtr Contributions, Withdrawals'!BZ10</f>
        <v>0</v>
      </c>
      <c r="CA13" s="12">
        <f>'Qtr Contributions, Withdrawals'!CA10</f>
        <v>0</v>
      </c>
      <c r="CB13" s="12">
        <f>'Qtr Contributions, Withdrawals'!CB10</f>
        <v>0</v>
      </c>
      <c r="CC13" s="12">
        <f>'Qtr Contributions, Withdrawals'!CC10</f>
        <v>0</v>
      </c>
      <c r="CD13" s="12">
        <f>'Qtr Contributions, Withdrawals'!CD10</f>
        <v>0</v>
      </c>
      <c r="CE13" s="12">
        <f>'Qtr Contributions, Withdrawals'!CE10</f>
        <v>0</v>
      </c>
      <c r="CF13" s="12">
        <f>'Qtr Contributions, Withdrawals'!CF10</f>
        <v>0</v>
      </c>
      <c r="CG13" s="12">
        <f>'Qtr Contributions, Withdrawals'!CG10</f>
        <v>0</v>
      </c>
      <c r="CH13" s="12">
        <f>'Qtr Contributions, Withdrawals'!CH10</f>
        <v>0</v>
      </c>
      <c r="CI13" s="12">
        <f>'Qtr Contributions, Withdrawals'!CI10</f>
        <v>0</v>
      </c>
      <c r="CJ13" s="12">
        <f>'Qtr Contributions, Withdrawals'!CJ10</f>
        <v>0</v>
      </c>
      <c r="CK13" s="12">
        <f>'Qtr Contributions, Withdrawals'!CK10</f>
        <v>0</v>
      </c>
      <c r="CL13" s="12">
        <f>'Qtr Contributions, Withdrawals'!CL10</f>
        <v>0</v>
      </c>
      <c r="CM13" s="12">
        <f>'Qtr Contributions, Withdrawals'!CM10</f>
        <v>0</v>
      </c>
      <c r="CN13" s="12">
        <f>'Qtr Contributions, Withdrawals'!CN10</f>
        <v>0</v>
      </c>
      <c r="CO13" s="12">
        <f>'Qtr Contributions, Withdrawals'!CO10</f>
        <v>0</v>
      </c>
      <c r="CP13" s="12">
        <f>'Qtr Contributions, Withdrawals'!CP10</f>
        <v>0</v>
      </c>
      <c r="CQ13" s="12">
        <f>'Qtr Contributions, Withdrawals'!CQ10</f>
        <v>0</v>
      </c>
      <c r="CR13" s="12">
        <f>'Qtr Contributions, Withdrawals'!CR10</f>
        <v>0</v>
      </c>
      <c r="CS13" s="12">
        <f>'Qtr Contributions, Withdrawals'!CS10</f>
        <v>0</v>
      </c>
      <c r="CT13" s="12">
        <f>'Qtr Contributions, Withdrawals'!CT10</f>
        <v>0</v>
      </c>
    </row>
    <row r="14" spans="1:98" x14ac:dyDescent="0.25">
      <c r="A14" s="11" t="s">
        <v>44</v>
      </c>
      <c r="C14" t="str">
        <f>IF(C13&gt;C8, "I Owe Market", "Market Owes Me")</f>
        <v>Market Owes Me</v>
      </c>
      <c r="D14" t="str">
        <f t="shared" ref="D14:BO14" si="2">IF(D13&gt;D8, "I Owe Market", "Market Owes Me")</f>
        <v>Market Owes Me</v>
      </c>
      <c r="E14" t="str">
        <f t="shared" si="2"/>
        <v>Market Owes Me</v>
      </c>
      <c r="F14" t="str">
        <f t="shared" si="2"/>
        <v>Market Owes Me</v>
      </c>
      <c r="G14" t="str">
        <f t="shared" si="2"/>
        <v>Market Owes Me</v>
      </c>
      <c r="H14" t="str">
        <f t="shared" si="2"/>
        <v>Market Owes Me</v>
      </c>
      <c r="I14" t="str">
        <f t="shared" si="2"/>
        <v>Market Owes Me</v>
      </c>
      <c r="J14" t="str">
        <f t="shared" si="2"/>
        <v>Market Owes Me</v>
      </c>
      <c r="K14" t="str">
        <f t="shared" si="2"/>
        <v>Market Owes Me</v>
      </c>
      <c r="L14" t="str">
        <f t="shared" si="2"/>
        <v>Market Owes Me</v>
      </c>
      <c r="M14" t="str">
        <f t="shared" si="2"/>
        <v>Market Owes Me</v>
      </c>
      <c r="N14" t="str">
        <f t="shared" si="2"/>
        <v>Market Owes Me</v>
      </c>
      <c r="O14" t="str">
        <f t="shared" si="2"/>
        <v>Market Owes Me</v>
      </c>
      <c r="P14" t="str">
        <f t="shared" si="2"/>
        <v>Market Owes Me</v>
      </c>
      <c r="Q14" t="str">
        <f t="shared" si="2"/>
        <v>Market Owes Me</v>
      </c>
      <c r="R14" t="str">
        <f t="shared" si="2"/>
        <v>Market Owes Me</v>
      </c>
      <c r="S14" t="str">
        <f t="shared" si="2"/>
        <v>Market Owes Me</v>
      </c>
      <c r="T14" t="str">
        <f t="shared" si="2"/>
        <v>Market Owes Me</v>
      </c>
      <c r="U14" t="str">
        <f t="shared" si="2"/>
        <v>Market Owes Me</v>
      </c>
      <c r="V14" t="str">
        <f t="shared" si="2"/>
        <v>Market Owes Me</v>
      </c>
      <c r="W14" t="str">
        <f t="shared" si="2"/>
        <v>Market Owes Me</v>
      </c>
      <c r="X14" t="str">
        <f t="shared" si="2"/>
        <v>Market Owes Me</v>
      </c>
      <c r="Y14" t="str">
        <f t="shared" si="2"/>
        <v>Market Owes Me</v>
      </c>
      <c r="Z14" t="str">
        <f t="shared" si="2"/>
        <v>Market Owes Me</v>
      </c>
      <c r="AA14" t="str">
        <f t="shared" si="2"/>
        <v>Market Owes Me</v>
      </c>
      <c r="AB14" t="str">
        <f t="shared" si="2"/>
        <v>Market Owes Me</v>
      </c>
      <c r="AC14" t="str">
        <f t="shared" si="2"/>
        <v>Market Owes Me</v>
      </c>
      <c r="AD14" t="str">
        <f t="shared" si="2"/>
        <v>Market Owes Me</v>
      </c>
      <c r="AE14" t="str">
        <f t="shared" si="2"/>
        <v>Market Owes Me</v>
      </c>
      <c r="AF14" t="str">
        <f t="shared" si="2"/>
        <v>Market Owes Me</v>
      </c>
      <c r="AG14" t="str">
        <f t="shared" si="2"/>
        <v>Market Owes Me</v>
      </c>
      <c r="AH14" t="str">
        <f t="shared" si="2"/>
        <v>Market Owes Me</v>
      </c>
      <c r="AI14" t="str">
        <f t="shared" si="2"/>
        <v>Market Owes Me</v>
      </c>
      <c r="AJ14" t="str">
        <f t="shared" si="2"/>
        <v>Market Owes Me</v>
      </c>
      <c r="AK14" t="str">
        <f t="shared" si="2"/>
        <v>Market Owes Me</v>
      </c>
      <c r="AL14" t="str">
        <f t="shared" si="2"/>
        <v>Market Owes Me</v>
      </c>
      <c r="AM14" t="str">
        <f t="shared" si="2"/>
        <v>Market Owes Me</v>
      </c>
      <c r="AN14" t="str">
        <f t="shared" si="2"/>
        <v>Market Owes Me</v>
      </c>
      <c r="AO14" t="str">
        <f t="shared" si="2"/>
        <v>Market Owes Me</v>
      </c>
      <c r="AP14" t="str">
        <f t="shared" si="2"/>
        <v>Market Owes Me</v>
      </c>
      <c r="AQ14" t="str">
        <f t="shared" si="2"/>
        <v>Market Owes Me</v>
      </c>
      <c r="AR14" t="str">
        <f t="shared" si="2"/>
        <v>Market Owes Me</v>
      </c>
      <c r="AS14" t="str">
        <f t="shared" si="2"/>
        <v>Market Owes Me</v>
      </c>
      <c r="AT14" t="str">
        <f t="shared" si="2"/>
        <v>Market Owes Me</v>
      </c>
      <c r="AU14" t="str">
        <f t="shared" si="2"/>
        <v>Market Owes Me</v>
      </c>
      <c r="AV14" t="str">
        <f t="shared" si="2"/>
        <v>Market Owes Me</v>
      </c>
      <c r="AW14" t="str">
        <f t="shared" si="2"/>
        <v>Market Owes Me</v>
      </c>
      <c r="AX14" t="str">
        <f t="shared" si="2"/>
        <v>Market Owes Me</v>
      </c>
      <c r="AY14" t="str">
        <f t="shared" si="2"/>
        <v>Market Owes Me</v>
      </c>
      <c r="AZ14" t="str">
        <f t="shared" si="2"/>
        <v>Market Owes Me</v>
      </c>
      <c r="BA14" t="str">
        <f t="shared" si="2"/>
        <v>Market Owes Me</v>
      </c>
      <c r="BB14" t="str">
        <f t="shared" si="2"/>
        <v>Market Owes Me</v>
      </c>
      <c r="BC14" t="str">
        <f t="shared" si="2"/>
        <v>Market Owes Me</v>
      </c>
      <c r="BD14" t="str">
        <f t="shared" si="2"/>
        <v>Market Owes Me</v>
      </c>
      <c r="BE14" t="str">
        <f t="shared" si="2"/>
        <v>Market Owes Me</v>
      </c>
      <c r="BF14" t="str">
        <f t="shared" si="2"/>
        <v>Market Owes Me</v>
      </c>
      <c r="BG14" t="str">
        <f t="shared" si="2"/>
        <v>Market Owes Me</v>
      </c>
      <c r="BH14" t="str">
        <f t="shared" si="2"/>
        <v>Market Owes Me</v>
      </c>
      <c r="BI14" t="str">
        <f t="shared" si="2"/>
        <v>Market Owes Me</v>
      </c>
      <c r="BJ14" t="str">
        <f t="shared" si="2"/>
        <v>Market Owes Me</v>
      </c>
      <c r="BK14" t="str">
        <f t="shared" si="2"/>
        <v>Market Owes Me</v>
      </c>
      <c r="BL14" t="str">
        <f t="shared" si="2"/>
        <v>Market Owes Me</v>
      </c>
      <c r="BM14" t="str">
        <f t="shared" si="2"/>
        <v>Market Owes Me</v>
      </c>
      <c r="BN14" t="str">
        <f t="shared" si="2"/>
        <v>Market Owes Me</v>
      </c>
      <c r="BO14" t="str">
        <f t="shared" si="2"/>
        <v>Market Owes Me</v>
      </c>
      <c r="BP14" t="str">
        <f t="shared" ref="BP14:CT14" si="3">IF(BP13&gt;BP8, "I Owe Market", "Market Owes Me")</f>
        <v>Market Owes Me</v>
      </c>
      <c r="BQ14" t="str">
        <f t="shared" si="3"/>
        <v>Market Owes Me</v>
      </c>
      <c r="BR14" t="str">
        <f t="shared" si="3"/>
        <v>Market Owes Me</v>
      </c>
      <c r="BS14" t="str">
        <f t="shared" si="3"/>
        <v>Market Owes Me</v>
      </c>
      <c r="BT14" t="str">
        <f t="shared" si="3"/>
        <v>Market Owes Me</v>
      </c>
      <c r="BU14" t="str">
        <f t="shared" si="3"/>
        <v>Market Owes Me</v>
      </c>
      <c r="BV14" t="str">
        <f t="shared" si="3"/>
        <v>Market Owes Me</v>
      </c>
      <c r="BW14" t="str">
        <f t="shared" si="3"/>
        <v>Market Owes Me</v>
      </c>
      <c r="BX14" t="str">
        <f t="shared" si="3"/>
        <v>Market Owes Me</v>
      </c>
      <c r="BY14" t="str">
        <f t="shared" si="3"/>
        <v>Market Owes Me</v>
      </c>
      <c r="BZ14" t="str">
        <f t="shared" si="3"/>
        <v>Market Owes Me</v>
      </c>
      <c r="CA14" t="str">
        <f t="shared" si="3"/>
        <v>Market Owes Me</v>
      </c>
      <c r="CB14" t="str">
        <f t="shared" si="3"/>
        <v>Market Owes Me</v>
      </c>
      <c r="CC14" t="str">
        <f t="shared" si="3"/>
        <v>Market Owes Me</v>
      </c>
      <c r="CD14" t="str">
        <f t="shared" si="3"/>
        <v>Market Owes Me</v>
      </c>
      <c r="CE14" t="str">
        <f t="shared" si="3"/>
        <v>Market Owes Me</v>
      </c>
      <c r="CF14" t="str">
        <f t="shared" si="3"/>
        <v>Market Owes Me</v>
      </c>
      <c r="CG14" t="str">
        <f t="shared" si="3"/>
        <v>Market Owes Me</v>
      </c>
      <c r="CH14" t="str">
        <f t="shared" si="3"/>
        <v>Market Owes Me</v>
      </c>
      <c r="CI14" t="str">
        <f t="shared" si="3"/>
        <v>Market Owes Me</v>
      </c>
      <c r="CJ14" t="str">
        <f t="shared" si="3"/>
        <v>Market Owes Me</v>
      </c>
      <c r="CK14" t="str">
        <f t="shared" si="3"/>
        <v>Market Owes Me</v>
      </c>
      <c r="CL14" t="str">
        <f t="shared" si="3"/>
        <v>Market Owes Me</v>
      </c>
      <c r="CM14" t="str">
        <f t="shared" si="3"/>
        <v>Market Owes Me</v>
      </c>
      <c r="CN14" t="str">
        <f t="shared" si="3"/>
        <v>Market Owes Me</v>
      </c>
      <c r="CO14" t="str">
        <f t="shared" si="3"/>
        <v>Market Owes Me</v>
      </c>
      <c r="CP14" t="str">
        <f t="shared" si="3"/>
        <v>Market Owes Me</v>
      </c>
      <c r="CQ14" t="str">
        <f t="shared" si="3"/>
        <v>Market Owes Me</v>
      </c>
      <c r="CR14" t="str">
        <f t="shared" si="3"/>
        <v>Market Owes Me</v>
      </c>
      <c r="CS14" t="str">
        <f t="shared" si="3"/>
        <v>Market Owes Me</v>
      </c>
      <c r="CT14" t="str">
        <f t="shared" si="3"/>
        <v>Market Owes Me</v>
      </c>
    </row>
  </sheetData>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V24" sqref="V24"/>
    </sheetView>
  </sheetViews>
  <sheetFormatPr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V6" sqref="V6"/>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14"/>
  <sheetViews>
    <sheetView workbookViewId="0">
      <selection activeCell="A12" sqref="A12"/>
    </sheetView>
  </sheetViews>
  <sheetFormatPr defaultRowHeight="15" x14ac:dyDescent="0.25"/>
  <cols>
    <col min="1" max="1" width="54" bestFit="1" customWidth="1"/>
    <col min="2" max="2" width="12.5703125" bestFit="1" customWidth="1"/>
    <col min="3" max="26" width="16.140625" bestFit="1" customWidth="1"/>
  </cols>
  <sheetData>
    <row r="3" spans="1:26" x14ac:dyDescent="0.25">
      <c r="A3" t="s">
        <v>45</v>
      </c>
      <c r="C3">
        <v>1</v>
      </c>
      <c r="D3">
        <v>2</v>
      </c>
      <c r="E3">
        <v>3</v>
      </c>
      <c r="F3">
        <v>4</v>
      </c>
      <c r="G3">
        <v>5</v>
      </c>
      <c r="H3">
        <v>6</v>
      </c>
      <c r="I3">
        <v>7</v>
      </c>
      <c r="J3">
        <v>8</v>
      </c>
      <c r="K3">
        <v>9</v>
      </c>
      <c r="L3">
        <v>10</v>
      </c>
      <c r="M3">
        <v>11</v>
      </c>
      <c r="N3">
        <v>12</v>
      </c>
      <c r="O3">
        <v>13</v>
      </c>
      <c r="P3">
        <v>14</v>
      </c>
      <c r="Q3">
        <v>15</v>
      </c>
      <c r="R3">
        <v>16</v>
      </c>
      <c r="S3">
        <v>17</v>
      </c>
      <c r="T3">
        <v>18</v>
      </c>
      <c r="U3">
        <v>19</v>
      </c>
      <c r="V3">
        <v>20</v>
      </c>
      <c r="W3">
        <v>21</v>
      </c>
      <c r="X3">
        <v>22</v>
      </c>
      <c r="Y3">
        <v>23</v>
      </c>
      <c r="Z3">
        <v>24</v>
      </c>
    </row>
    <row r="4" spans="1:26" x14ac:dyDescent="0.25">
      <c r="A4" t="s">
        <v>46</v>
      </c>
      <c r="B4" s="1">
        <f>Inputs!B11</f>
        <v>42551</v>
      </c>
      <c r="C4" s="1">
        <f>EDATE(B4,12)</f>
        <v>42916</v>
      </c>
      <c r="D4" s="1">
        <f t="shared" ref="D4:Z4" si="0">EDATE(C4,12)</f>
        <v>43281</v>
      </c>
      <c r="E4" s="1">
        <f t="shared" si="0"/>
        <v>43646</v>
      </c>
      <c r="F4" s="1">
        <f t="shared" si="0"/>
        <v>44012</v>
      </c>
      <c r="G4" s="1">
        <f t="shared" si="0"/>
        <v>44377</v>
      </c>
      <c r="H4" s="1">
        <f t="shared" si="0"/>
        <v>44742</v>
      </c>
      <c r="I4" s="1">
        <f t="shared" si="0"/>
        <v>45107</v>
      </c>
      <c r="J4" s="1">
        <f t="shared" si="0"/>
        <v>45473</v>
      </c>
      <c r="K4" s="1">
        <f t="shared" si="0"/>
        <v>45838</v>
      </c>
      <c r="L4" s="1">
        <f t="shared" si="0"/>
        <v>46203</v>
      </c>
      <c r="M4" s="1">
        <f t="shared" si="0"/>
        <v>46568</v>
      </c>
      <c r="N4" s="1">
        <f t="shared" si="0"/>
        <v>46934</v>
      </c>
      <c r="O4" s="1">
        <f t="shared" si="0"/>
        <v>47299</v>
      </c>
      <c r="P4" s="1">
        <f t="shared" si="0"/>
        <v>47664</v>
      </c>
      <c r="Q4" s="1">
        <f t="shared" si="0"/>
        <v>48029</v>
      </c>
      <c r="R4" s="1">
        <f t="shared" si="0"/>
        <v>48395</v>
      </c>
      <c r="S4" s="1">
        <f t="shared" si="0"/>
        <v>48760</v>
      </c>
      <c r="T4" s="1">
        <f t="shared" si="0"/>
        <v>49125</v>
      </c>
      <c r="U4" s="1">
        <f t="shared" si="0"/>
        <v>49490</v>
      </c>
      <c r="V4" s="1">
        <f t="shared" si="0"/>
        <v>49856</v>
      </c>
      <c r="W4" s="1">
        <f t="shared" si="0"/>
        <v>50221</v>
      </c>
      <c r="X4" s="1">
        <f t="shared" si="0"/>
        <v>50586</v>
      </c>
      <c r="Y4" s="1">
        <f t="shared" si="0"/>
        <v>50951</v>
      </c>
      <c r="Z4" s="1">
        <f t="shared" si="0"/>
        <v>51317</v>
      </c>
    </row>
    <row r="5" spans="1:26" x14ac:dyDescent="0.25">
      <c r="B5" s="2"/>
      <c r="C5" s="2"/>
      <c r="D5" s="2"/>
      <c r="E5" s="2"/>
      <c r="F5" s="2"/>
      <c r="G5" s="2"/>
      <c r="H5" s="2"/>
      <c r="I5" s="2"/>
      <c r="J5" s="2"/>
      <c r="K5" s="2"/>
      <c r="L5" s="2"/>
      <c r="M5" s="2"/>
      <c r="N5" s="2"/>
      <c r="O5" s="2"/>
      <c r="P5" s="2"/>
      <c r="Q5" s="2"/>
      <c r="R5" s="2"/>
      <c r="S5" s="2"/>
      <c r="T5" s="2"/>
      <c r="U5" s="2"/>
      <c r="V5" s="2"/>
      <c r="W5" s="2"/>
      <c r="X5" s="2"/>
      <c r="Y5" s="2"/>
      <c r="Z5" s="2"/>
    </row>
    <row r="6" spans="1:26" s="4" customFormat="1" x14ac:dyDescent="0.25">
      <c r="A6" s="6" t="s">
        <v>47</v>
      </c>
      <c r="B6" s="5"/>
      <c r="C6" s="5"/>
      <c r="D6" s="5"/>
      <c r="E6" s="5"/>
      <c r="F6" s="5"/>
      <c r="G6" s="5"/>
      <c r="H6" s="5"/>
      <c r="I6" s="5"/>
      <c r="J6" s="5"/>
      <c r="K6" s="5"/>
      <c r="L6" s="5"/>
      <c r="M6" s="5"/>
      <c r="N6" s="5"/>
      <c r="O6" s="5"/>
      <c r="P6" s="5"/>
      <c r="Q6" s="5"/>
      <c r="R6" s="5"/>
      <c r="S6" s="5"/>
      <c r="T6" s="5"/>
      <c r="U6" s="5"/>
      <c r="V6" s="5"/>
      <c r="W6" s="5"/>
      <c r="X6" s="5"/>
      <c r="Y6" s="5"/>
      <c r="Z6" s="5"/>
    </row>
    <row r="7" spans="1:26" x14ac:dyDescent="0.25">
      <c r="A7" t="s">
        <v>48</v>
      </c>
      <c r="B7" s="2">
        <f>Inputs!B9</f>
        <v>100000</v>
      </c>
      <c r="C7" s="2">
        <f>'Qtrly Scenario Values'!F7</f>
        <v>120398.03901775916</v>
      </c>
      <c r="D7" s="2">
        <f>'Qtrly Scenario Values'!J7</f>
        <v>141611.99959622871</v>
      </c>
      <c r="E7" s="2">
        <f>'Qtrly Scenario Values'!N7</f>
        <v>163674.51859783704</v>
      </c>
      <c r="F7" s="2">
        <f>'Qtrly Scenario Values'!R7</f>
        <v>186619.53835950969</v>
      </c>
      <c r="G7" s="2">
        <f>'Qtrly Scenario Values'!V7</f>
        <v>210482.35891164924</v>
      </c>
      <c r="H7" s="2">
        <f>'Qtrly Scenario Values'!Z7</f>
        <v>235299.69228587436</v>
      </c>
      <c r="I7" s="2">
        <f>'Qtrly Scenario Values'!AD7</f>
        <v>261109.71899506848</v>
      </c>
      <c r="J7" s="2">
        <f>'Qtrly Scenario Values'!AH7</f>
        <v>287952.14677263034</v>
      </c>
      <c r="K7" s="2">
        <f>'Qtrly Scenario Values'!AL7</f>
        <v>315868.27166129474</v>
      </c>
      <c r="L7" s="2">
        <f>'Qtrly Scenario Values'!AP7</f>
        <v>344901.04154550564</v>
      </c>
      <c r="M7" s="2">
        <f>'Qtrly Scenario Values'!AT7</f>
        <v>375095.12222508492</v>
      </c>
      <c r="N7" s="2">
        <f>'Qtrly Scenario Values'!AX7</f>
        <v>406496.96613184747</v>
      </c>
      <c r="O7" s="2">
        <f>'Qtrly Scenario Values'!BB7</f>
        <v>439154.88379488047</v>
      </c>
      <c r="P7" s="2">
        <f>'Qtrly Scenario Values'!BF7</f>
        <v>473119.1181644348</v>
      </c>
      <c r="Q7" s="2">
        <f>'Qtrly Scenario Values'!BJ7</f>
        <v>508441.92190877139</v>
      </c>
      <c r="R7" s="2">
        <f>'Qtrly Scenario Values'!BN7</f>
        <v>545177.63780288131</v>
      </c>
      <c r="S7" s="2">
        <f>'Qtrly Scenario Values'!BR7</f>
        <v>583382.78233275563</v>
      </c>
      <c r="T7" s="2">
        <f>'Qtrly Scenario Values'!BV7</f>
        <v>623116.13264382491</v>
      </c>
      <c r="U7" s="2">
        <f>'Qtrly Scenario Values'!BZ7</f>
        <v>664438.81696733704</v>
      </c>
      <c r="V7" s="2">
        <f>'Qtrly Scenario Values'!CD7</f>
        <v>707414.40866378963</v>
      </c>
      <c r="W7" s="2">
        <f>'Qtrly Scenario Values'!CH7</f>
        <v>752109.02402810031</v>
      </c>
      <c r="X7" s="2">
        <f>'Qtrly Scenario Values'!CL7</f>
        <v>798591.42400698352</v>
      </c>
      <c r="Y7" s="2">
        <f>'Qtrly Scenario Values'!CP7</f>
        <v>846933.119985022</v>
      </c>
      <c r="Z7" s="2">
        <f>'Qtrly Scenario Values'!CT7</f>
        <v>897208.48380218202</v>
      </c>
    </row>
    <row r="8" spans="1:26" x14ac:dyDescent="0.25">
      <c r="A8" t="s">
        <v>49</v>
      </c>
      <c r="B8" s="2">
        <f>Inputs!B9</f>
        <v>100000</v>
      </c>
      <c r="C8" s="2">
        <f>'Qtrly Scenario Values'!F8</f>
        <v>128085.65326464202</v>
      </c>
      <c r="D8" s="2">
        <f>'Qtrly Scenario Values'!J8</f>
        <v>159260.72838839467</v>
      </c>
      <c r="E8" s="2">
        <f>'Qtrly Scenario Values'!N8</f>
        <v>193865.06177576008</v>
      </c>
      <c r="F8" s="2">
        <f>'Qtrly Scenario Values'!R8</f>
        <v>232275.87183573574</v>
      </c>
      <c r="G8" s="2">
        <f>'Qtrly Scenario Values'!V8</f>
        <v>274911.87100230873</v>
      </c>
      <c r="H8" s="2">
        <f>'Qtrly Scenario Values'!Z8</f>
        <v>322237.83007720474</v>
      </c>
      <c r="I8" s="2">
        <f>'Qtrly Scenario Values'!AD8</f>
        <v>374769.64465033932</v>
      </c>
      <c r="J8" s="2">
        <f>'Qtrly Scenario Values'!AH8</f>
        <v>433079.95882651873</v>
      </c>
      <c r="K8" s="2">
        <f>'Qtrly Scenario Values'!AL8</f>
        <v>497804.40756207786</v>
      </c>
      <c r="L8" s="2">
        <f>'Qtrly Scenario Values'!AP8</f>
        <v>569648.5456585486</v>
      </c>
      <c r="M8" s="2">
        <f>'Qtrly Scenario Values'!AT8</f>
        <v>649395.53894563101</v>
      </c>
      <c r="N8" s="2">
        <f>'Qtrly Scenario Values'!AX8</f>
        <v>737914.70149429259</v>
      </c>
      <c r="O8" s="2">
        <f>'Qtrly Scenario Values'!BB8</f>
        <v>836170.97192330705</v>
      </c>
      <c r="P8" s="2">
        <f>'Qtrly Scenario Values'!BF8</f>
        <v>945235.43209951289</v>
      </c>
      <c r="Q8" s="2">
        <f>'Qtrly Scenario Values'!BJ8</f>
        <v>1066296.9828951014</v>
      </c>
      <c r="R8" s="2">
        <f>'Qtrly Scenario Values'!BN8</f>
        <v>1200675.3042782047</v>
      </c>
      <c r="S8" s="2">
        <f>'Qtrly Scenario Values'!BR8</f>
        <v>1349835.2410134494</v>
      </c>
      <c r="T8" s="2">
        <f>'Qtrly Scenario Values'!BV8</f>
        <v>1515402.7707895709</v>
      </c>
      <c r="U8" s="2">
        <f>'Qtrly Scenario Values'!BZ8</f>
        <v>1699182.7288410659</v>
      </c>
      <c r="V8" s="2">
        <f>'Qtrly Scenario Values'!CD8</f>
        <v>1903178.4822782255</v>
      </c>
      <c r="W8" s="2">
        <f>'Qtrly Scenario Values'!CH8</f>
        <v>2129613.7685934729</v>
      </c>
      <c r="X8" s="2">
        <f>'Qtrly Scenario Values'!CL8</f>
        <v>2380956.9364033975</v>
      </c>
      <c r="Y8" s="2">
        <f>'Qtrly Scenario Values'!CP8</f>
        <v>2659947.8526724139</v>
      </c>
      <c r="Z8" s="2">
        <f>'Qtrly Scenario Values'!CT8</f>
        <v>2969627.769731022</v>
      </c>
    </row>
    <row r="9" spans="1:26" x14ac:dyDescent="0.25">
      <c r="A9" t="s">
        <v>50</v>
      </c>
      <c r="B9" s="2">
        <f>Inputs!B9*(1-Inputs!B5)</f>
        <v>60000</v>
      </c>
      <c r="C9" s="2">
        <f>'Qtrly Scenario Values'!F9</f>
        <v>83685.653264642009</v>
      </c>
      <c r="D9" s="2">
        <f>'Qtrly Scenario Values'!J9</f>
        <v>109976.72838839465</v>
      </c>
      <c r="E9" s="2">
        <f>'Qtrly Scenario Values'!N9</f>
        <v>139159.82177576007</v>
      </c>
      <c r="F9" s="2">
        <f>'Qtrly Scenario Values'!R9</f>
        <v>171553.0554357357</v>
      </c>
      <c r="G9" s="2">
        <f>'Qtrly Scenario Values'!V9</f>
        <v>207509.54479830866</v>
      </c>
      <c r="H9" s="2">
        <f>'Qtrly Scenario Values'!Z9</f>
        <v>247421.24799076468</v>
      </c>
      <c r="I9" s="2">
        <f>'Qtrly Scenario Values'!AD9</f>
        <v>291723.23853439081</v>
      </c>
      <c r="J9" s="2">
        <f>'Qtrly Scenario Values'!AH9</f>
        <v>340898.44803781592</v>
      </c>
      <c r="K9" s="2">
        <f>'Qtrly Scenario Values'!AL9</f>
        <v>395482.93058661773</v>
      </c>
      <c r="L9" s="2">
        <f>'Qtrly Scenario Values'!AP9</f>
        <v>456071.70621578774</v>
      </c>
      <c r="M9" s="2">
        <f>'Qtrly Scenario Values'!AT9</f>
        <v>523325.24716416647</v>
      </c>
      <c r="N9" s="2">
        <f>'Qtrly Scenario Values'!AX9</f>
        <v>597976.67761686689</v>
      </c>
      <c r="O9" s="2">
        <f>'Qtrly Scenario Values'!BB9</f>
        <v>680839.76541936432</v>
      </c>
      <c r="P9" s="2">
        <f>'Qtrly Scenario Values'!BF9</f>
        <v>772817.79288013652</v>
      </c>
      <c r="Q9" s="2">
        <f>'Qtrly Scenario Values'!BJ9</f>
        <v>874913.40336159384</v>
      </c>
      <c r="R9" s="2">
        <f>'Qtrly Scenario Values'!BN9</f>
        <v>988239.53099601145</v>
      </c>
      <c r="S9" s="2">
        <f>'Qtrly Scenario Values'!BR9</f>
        <v>1114031.5326702148</v>
      </c>
      <c r="T9" s="2">
        <f>'Qtrly Scenario Values'!BV9</f>
        <v>1253660.6545285806</v>
      </c>
      <c r="U9" s="2">
        <f>'Qtrly Scenario Values'!BZ9</f>
        <v>1408648.9797913667</v>
      </c>
      <c r="V9" s="2">
        <f>'Qtrly Scenario Values'!CD9</f>
        <v>1580686.0208330592</v>
      </c>
      <c r="W9" s="2">
        <f>'Qtrly Scenario Values'!CH9</f>
        <v>1771647.1363893379</v>
      </c>
      <c r="X9" s="2">
        <f>'Qtrly Scenario Values'!CL9</f>
        <v>1983613.9746568073</v>
      </c>
      <c r="Y9" s="2">
        <f>'Qtrly Scenario Values'!CP9</f>
        <v>2218897.1651336988</v>
      </c>
      <c r="Z9" s="2">
        <f>'Qtrly Scenario Values'!CT9</f>
        <v>2480061.5065630479</v>
      </c>
    </row>
    <row r="10" spans="1:26" x14ac:dyDescent="0.25">
      <c r="A10" t="s">
        <v>51</v>
      </c>
      <c r="B10" s="2">
        <f>Inputs!B9</f>
        <v>100000</v>
      </c>
      <c r="C10" s="2">
        <f>'Qtrly Scenario Values'!F10</f>
        <v>124792.30470298951</v>
      </c>
      <c r="D10" s="2">
        <f>'Qtrly Scenario Values'!J10</f>
        <v>151567.99378221817</v>
      </c>
      <c r="E10" s="2">
        <f>'Qtrly Scenario Values'!N10</f>
        <v>180485.73798778511</v>
      </c>
      <c r="F10" s="2">
        <f>'Qtrly Scenario Values'!R10</f>
        <v>211716.90172979739</v>
      </c>
      <c r="G10" s="2">
        <f>'Qtrly Scenario Values'!V10</f>
        <v>245446.55857117067</v>
      </c>
      <c r="H10" s="2">
        <f>'Qtrly Scenario Values'!Z10</f>
        <v>281874.58795985387</v>
      </c>
      <c r="I10" s="2">
        <f>'Qtrly Scenario Values'!AD10</f>
        <v>321216.85969963169</v>
      </c>
      <c r="J10" s="2">
        <f>'Qtrly Scenario Values'!AH10</f>
        <v>363706.51317859179</v>
      </c>
      <c r="K10" s="2">
        <f>'Qtrly Scenario Values'!AL10</f>
        <v>409595.33893586864</v>
      </c>
      <c r="L10" s="2">
        <f>'Qtrly Scenario Values'!AP10</f>
        <v>459155.27075372764</v>
      </c>
      <c r="M10" s="2">
        <f>'Qtrly Scenario Values'!AT10</f>
        <v>512679.99711701536</v>
      </c>
      <c r="N10" s="2">
        <f>'Qtrly Scenario Values'!AX10</f>
        <v>570486.70158936607</v>
      </c>
      <c r="O10" s="2">
        <f>'Qtrly Scenario Values'!BB10</f>
        <v>632917.94241950486</v>
      </c>
      <c r="P10" s="2">
        <f>'Qtrly Scenario Values'!BF10</f>
        <v>700343.6825160546</v>
      </c>
      <c r="Q10" s="2">
        <f>'Qtrly Scenario Values'!BJ10</f>
        <v>773163.48182032851</v>
      </c>
      <c r="R10" s="2">
        <f>'Qtrly Scenario Values'!BN10</f>
        <v>851808.86506894429</v>
      </c>
      <c r="S10" s="2">
        <f>'Qtrly Scenario Values'!BR10</f>
        <v>936745.87897744926</v>
      </c>
      <c r="T10" s="2">
        <f>'Qtrly Scenario Values'!BV10</f>
        <v>1028477.8539986347</v>
      </c>
      <c r="U10" s="2">
        <f>'Qtrly Scenario Values'!BZ10</f>
        <v>1127548.3870215148</v>
      </c>
      <c r="V10" s="2">
        <f>'Qtrly Scenario Values'!CD10</f>
        <v>1234544.5626862254</v>
      </c>
      <c r="W10" s="2">
        <f>'Qtrly Scenario Values'!CH10</f>
        <v>1350100.432404113</v>
      </c>
      <c r="X10" s="2">
        <f>'Qtrly Scenario Values'!CL10</f>
        <v>1474900.7716994314</v>
      </c>
      <c r="Y10" s="2">
        <f>'Qtrly Scenario Values'!CP10</f>
        <v>1609685.1381383752</v>
      </c>
      <c r="Z10" s="2">
        <f>'Qtrly Scenario Values'!CT10</f>
        <v>1755252.2538924348</v>
      </c>
    </row>
    <row r="11" spans="1:26" x14ac:dyDescent="0.25">
      <c r="A11" t="s">
        <v>54</v>
      </c>
      <c r="B11" s="2">
        <f>Inputs!B9*(1-Inputs!B7)</f>
        <v>75000</v>
      </c>
      <c r="C11" s="2">
        <f>'Qtrly Scenario Values'!F11</f>
        <v>97792.304702989495</v>
      </c>
      <c r="D11" s="2">
        <f>'Qtrly Scenario Values'!J11</f>
        <v>122407.99378221815</v>
      </c>
      <c r="E11" s="2">
        <f>'Qtrly Scenario Values'!N11</f>
        <v>148992.93798778512</v>
      </c>
      <c r="F11" s="2">
        <f>'Qtrly Scenario Values'!R11</f>
        <v>177704.67772979743</v>
      </c>
      <c r="G11" s="2">
        <f>'Qtrly Scenario Values'!V11</f>
        <v>208713.3566511707</v>
      </c>
      <c r="H11" s="2">
        <f>'Qtrly Scenario Values'!Z11</f>
        <v>242202.72988625386</v>
      </c>
      <c r="I11" s="2">
        <f>'Qtrly Scenario Values'!AD11</f>
        <v>278371.2529801437</v>
      </c>
      <c r="J11" s="2">
        <f>'Qtrly Scenario Values'!AH11</f>
        <v>317433.25792154472</v>
      </c>
      <c r="K11" s="2">
        <f>'Qtrly Scenario Values'!AL11</f>
        <v>359620.22325825779</v>
      </c>
      <c r="L11" s="2">
        <f>'Qtrly Scenario Values'!AP11</f>
        <v>405182.14582190791</v>
      </c>
      <c r="M11" s="2">
        <f>'Qtrly Scenario Values'!AT11</f>
        <v>454389.02219065005</v>
      </c>
      <c r="N11" s="2">
        <f>'Qtrly Scenario Values'!AX11</f>
        <v>507532.44866889151</v>
      </c>
      <c r="O11" s="2">
        <f>'Qtrly Scenario Values'!BB11</f>
        <v>564927.34926539229</v>
      </c>
      <c r="P11" s="2">
        <f>'Qtrly Scenario Values'!BF11</f>
        <v>626913.84190961311</v>
      </c>
      <c r="Q11" s="2">
        <f>'Qtrly Scenario Values'!BJ11</f>
        <v>693859.25396537164</v>
      </c>
      <c r="R11" s="2">
        <f>'Qtrly Scenario Values'!BN11</f>
        <v>766160.29898559081</v>
      </c>
      <c r="S11" s="2">
        <f>'Qtrly Scenario Values'!BR11</f>
        <v>844245.42760742747</v>
      </c>
      <c r="T11" s="2">
        <f>'Qtrly Scenario Values'!BV11</f>
        <v>928577.36651901109</v>
      </c>
      <c r="U11" s="2">
        <f>'Qtrly Scenario Values'!BZ11</f>
        <v>1019655.8605435215</v>
      </c>
      <c r="V11" s="2">
        <f>'Qtrly Scenario Values'!CD11</f>
        <v>1118020.6340899926</v>
      </c>
      <c r="W11" s="2">
        <f>'Qtrly Scenario Values'!CH11</f>
        <v>1224254.5895201813</v>
      </c>
      <c r="X11" s="2">
        <f>'Qtrly Scenario Values'!CL11</f>
        <v>1338987.2613847852</v>
      </c>
      <c r="Y11" s="2">
        <f>'Qtrly Scenario Values'!CP11</f>
        <v>1462898.5469985572</v>
      </c>
      <c r="Z11" s="2">
        <f>'Qtrly Scenario Values'!CT11</f>
        <v>1596722.7354614311</v>
      </c>
    </row>
    <row r="12" spans="1:26" x14ac:dyDescent="0.25">
      <c r="C12" s="2"/>
      <c r="D12" s="2"/>
      <c r="E12" s="2"/>
      <c r="F12" s="2"/>
      <c r="G12" s="2"/>
      <c r="H12" s="2"/>
      <c r="I12" s="2"/>
      <c r="J12" s="2"/>
      <c r="K12" s="2"/>
      <c r="L12" s="2"/>
      <c r="M12" s="2"/>
      <c r="N12" s="2"/>
      <c r="O12" s="2"/>
      <c r="P12" s="2"/>
      <c r="Q12" s="2"/>
      <c r="R12" s="2"/>
      <c r="S12" s="2"/>
      <c r="T12" s="2"/>
      <c r="U12" s="2"/>
      <c r="V12" s="2"/>
      <c r="W12" s="2"/>
      <c r="X12" s="2"/>
      <c r="Y12" s="2"/>
      <c r="Z12" s="2"/>
    </row>
    <row r="13" spans="1:26" s="11" customFormat="1" x14ac:dyDescent="0.25">
      <c r="A13" s="11" t="s">
        <v>43</v>
      </c>
      <c r="B13" s="12">
        <f>'Qtr Contributions, Withdrawals'!B10</f>
        <v>100000</v>
      </c>
      <c r="C13" s="12">
        <f>'Qtr Contributions, Withdrawals'!F10</f>
        <v>117000</v>
      </c>
      <c r="D13" s="12">
        <f>'Qtr Contributions, Withdrawals'!J10</f>
        <v>0</v>
      </c>
      <c r="E13" s="12"/>
      <c r="F13" s="12"/>
      <c r="G13" s="12"/>
      <c r="H13" s="12"/>
      <c r="I13" s="12"/>
      <c r="J13" s="12"/>
      <c r="K13" s="12"/>
      <c r="L13" s="12"/>
      <c r="M13" s="12"/>
      <c r="N13" s="12"/>
      <c r="O13" s="12"/>
      <c r="P13" s="12"/>
      <c r="Q13" s="12"/>
      <c r="R13" s="12"/>
      <c r="S13" s="12"/>
      <c r="T13" s="12"/>
      <c r="U13" s="12"/>
      <c r="V13" s="12"/>
      <c r="W13" s="12"/>
      <c r="X13" s="12"/>
      <c r="Y13" s="12"/>
      <c r="Z13" s="12"/>
    </row>
    <row r="14" spans="1:26" x14ac:dyDescent="0.25">
      <c r="A14" s="11" t="s">
        <v>44</v>
      </c>
      <c r="C14" t="str">
        <f>IF(C13&gt;C8, "I Owe Market", "Market Owes Me")</f>
        <v>Market Owes Me</v>
      </c>
      <c r="D14" t="str">
        <f t="shared" ref="D14:Z14" si="1">IF(D13&gt;D8, "I Owe Market", "Market Owes Me")</f>
        <v>Market Owes Me</v>
      </c>
      <c r="E14" t="str">
        <f t="shared" si="1"/>
        <v>Market Owes Me</v>
      </c>
      <c r="F14" t="str">
        <f t="shared" si="1"/>
        <v>Market Owes Me</v>
      </c>
      <c r="G14" t="str">
        <f t="shared" si="1"/>
        <v>Market Owes Me</v>
      </c>
      <c r="H14" t="str">
        <f t="shared" si="1"/>
        <v>Market Owes Me</v>
      </c>
      <c r="I14" t="str">
        <f t="shared" si="1"/>
        <v>Market Owes Me</v>
      </c>
      <c r="J14" t="str">
        <f t="shared" si="1"/>
        <v>Market Owes Me</v>
      </c>
      <c r="K14" t="str">
        <f t="shared" si="1"/>
        <v>Market Owes Me</v>
      </c>
      <c r="L14" t="str">
        <f t="shared" si="1"/>
        <v>Market Owes Me</v>
      </c>
      <c r="M14" t="str">
        <f t="shared" si="1"/>
        <v>Market Owes Me</v>
      </c>
      <c r="N14" t="str">
        <f t="shared" si="1"/>
        <v>Market Owes Me</v>
      </c>
      <c r="O14" t="str">
        <f t="shared" si="1"/>
        <v>Market Owes Me</v>
      </c>
      <c r="P14" t="str">
        <f t="shared" si="1"/>
        <v>Market Owes Me</v>
      </c>
      <c r="Q14" t="str">
        <f t="shared" si="1"/>
        <v>Market Owes Me</v>
      </c>
      <c r="R14" t="str">
        <f t="shared" si="1"/>
        <v>Market Owes Me</v>
      </c>
      <c r="S14" t="str">
        <f t="shared" si="1"/>
        <v>Market Owes Me</v>
      </c>
      <c r="T14" t="str">
        <f t="shared" si="1"/>
        <v>Market Owes Me</v>
      </c>
      <c r="U14" t="str">
        <f t="shared" si="1"/>
        <v>Market Owes Me</v>
      </c>
      <c r="V14" t="str">
        <f t="shared" si="1"/>
        <v>Market Owes Me</v>
      </c>
      <c r="W14" t="str">
        <f t="shared" si="1"/>
        <v>Market Owes Me</v>
      </c>
      <c r="X14" t="str">
        <f t="shared" si="1"/>
        <v>Market Owes Me</v>
      </c>
      <c r="Y14" t="str">
        <f t="shared" si="1"/>
        <v>Market Owes Me</v>
      </c>
      <c r="Z14" t="str">
        <f t="shared" si="1"/>
        <v>Market Owes Me</v>
      </c>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9AC0FE77B21C439F4925BDBBCCFF7E" ma:contentTypeVersion="6" ma:contentTypeDescription="Create a new document." ma:contentTypeScope="" ma:versionID="f5e8343444e0202b81910108ffe3eba8">
  <xsd:schema xmlns:xsd="http://www.w3.org/2001/XMLSchema" xmlns:xs="http://www.w3.org/2001/XMLSchema" xmlns:p="http://schemas.microsoft.com/office/2006/metadata/properties" xmlns:ns2="69cca89c-d074-4ea9-aef1-57d5c38aab98" xmlns:ns3="6e5de208-4acb-4a91-bc83-094d9d56af3a" targetNamespace="http://schemas.microsoft.com/office/2006/metadata/properties" ma:root="true" ma:fieldsID="ab70d4b5a60e5187a13a3ba5726f0a65" ns2:_="" ns3:_="">
    <xsd:import namespace="69cca89c-d074-4ea9-aef1-57d5c38aab98"/>
    <xsd:import namespace="6e5de208-4acb-4a91-bc83-094d9d56af3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cca89c-d074-4ea9-aef1-57d5c38aab9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5de208-4acb-4a91-bc83-094d9d56af3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36230A-4F7B-47B9-A27F-5E747AA1C641}">
  <ds:schemaRefs>
    <ds:schemaRef ds:uri="http://schemas.microsoft.com/sharepoint/v3/contenttype/forms"/>
  </ds:schemaRefs>
</ds:datastoreItem>
</file>

<file path=customXml/itemProps2.xml><?xml version="1.0" encoding="utf-8"?>
<ds:datastoreItem xmlns:ds="http://schemas.openxmlformats.org/officeDocument/2006/customXml" ds:itemID="{8CFCD09D-80B0-404E-94BA-8ECC15910ECF}">
  <ds:schemaRefs>
    <ds:schemaRef ds:uri="http://schemas.openxmlformats.org/package/2006/metadata/core-properties"/>
    <ds:schemaRef ds:uri="http://purl.org/dc/dcmitype/"/>
    <ds:schemaRef ds:uri="6e5de208-4acb-4a91-bc83-094d9d56af3a"/>
    <ds:schemaRef ds:uri="http://schemas.microsoft.com/office/2006/documentManagement/types"/>
    <ds:schemaRef ds:uri="69cca89c-d074-4ea9-aef1-57d5c38aab98"/>
    <ds:schemaRef ds:uri="http://purl.org/dc/elements/1.1/"/>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B6C125A-DCC5-44AD-AE4B-C652E57601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cca89c-d074-4ea9-aef1-57d5c38aab98"/>
    <ds:schemaRef ds:uri="6e5de208-4acb-4a91-bc83-094d9d56af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My Level3 Wrksht Overview</vt:lpstr>
      <vt:lpstr>Inputs</vt:lpstr>
      <vt:lpstr>Qtr Contributions, Withdrawals</vt:lpstr>
      <vt:lpstr>Qtrly Scenario Values</vt:lpstr>
      <vt:lpstr>My Level3 Chart - Qtrly</vt:lpstr>
      <vt:lpstr>My Level3 Chart - Ann'l</vt:lpstr>
      <vt:lpstr>Annual Scenario 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wayne_000</dc:creator>
  <cp:keywords/>
  <dc:description/>
  <cp:lastModifiedBy>Wayne Thorp</cp:lastModifiedBy>
  <cp:revision/>
  <dcterms:created xsi:type="dcterms:W3CDTF">2016-07-05T14:27:44Z</dcterms:created>
  <dcterms:modified xsi:type="dcterms:W3CDTF">2017-08-25T15:13:44Z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0x0101001D9AC0FE77B21C439F4925BDBBCCFF7E</vt:lpwstr>
  </property>
</Properties>
</file>